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0" yWindow="30" windowWidth="9150" windowHeight="11700"/>
  </bookViews>
  <sheets>
    <sheet name="1519-12-03-" sheetId="3" r:id="rId1"/>
    <sheet name="編製說明" sheetId="2" r:id="rId2"/>
    <sheet name="工作表1" sheetId="4" r:id="rId3"/>
  </sheets>
  <definedNames>
    <definedName name="_xlnm.Print_Area" localSheetId="0">'1519-12-03-'!$A$1:$N$50</definedName>
  </definedNames>
  <calcPr calcId="145621"/>
</workbook>
</file>

<file path=xl/calcChain.xml><?xml version="1.0" encoding="utf-8"?>
<calcChain xmlns="http://schemas.openxmlformats.org/spreadsheetml/2006/main">
  <c r="N13" i="3" l="1"/>
  <c r="N14" i="3"/>
  <c r="M13" i="3"/>
  <c r="M14" i="3"/>
  <c r="I7" i="3"/>
  <c r="N7" i="3" s="1"/>
  <c r="I8" i="3"/>
  <c r="N8" i="3" s="1"/>
  <c r="I9" i="3"/>
  <c r="N9" i="3" s="1"/>
  <c r="I10" i="3"/>
  <c r="N10" i="3" s="1"/>
  <c r="I11" i="3"/>
  <c r="N11" i="3" s="1"/>
  <c r="I12" i="3"/>
  <c r="N12" i="3" s="1"/>
  <c r="I15" i="3"/>
  <c r="N15" i="3" s="1"/>
  <c r="F7" i="3"/>
  <c r="M7" i="3" s="1"/>
  <c r="F8" i="3"/>
  <c r="M8" i="3" s="1"/>
  <c r="F9" i="3"/>
  <c r="M9" i="3" s="1"/>
  <c r="F10" i="3"/>
  <c r="M10" i="3" s="1"/>
  <c r="F11" i="3"/>
  <c r="M11" i="3" s="1"/>
  <c r="F12" i="3"/>
  <c r="M12" i="3" s="1"/>
  <c r="F15" i="3"/>
  <c r="M15" i="3" s="1"/>
  <c r="I6" i="3" l="1"/>
  <c r="F6" i="3"/>
  <c r="K6" i="3"/>
  <c r="J6" i="3"/>
  <c r="H6" i="3"/>
  <c r="G6" i="3"/>
  <c r="E6" i="3"/>
  <c r="N6" i="3" s="1"/>
  <c r="D6" i="3"/>
  <c r="M6" i="3" s="1"/>
  <c r="P44" i="4" l="1"/>
  <c r="O44" i="4"/>
  <c r="P42" i="4"/>
  <c r="O42" i="4"/>
  <c r="O34" i="4" s="1"/>
  <c r="P35" i="4"/>
  <c r="P34" i="4"/>
  <c r="M34" i="4"/>
  <c r="L34" i="4"/>
  <c r="K34" i="4"/>
  <c r="J34" i="4"/>
  <c r="I34" i="4"/>
  <c r="H34" i="4"/>
  <c r="G34" i="4"/>
  <c r="F34" i="4"/>
  <c r="E34" i="4"/>
  <c r="D34" i="4"/>
  <c r="P29" i="4"/>
  <c r="O29" i="4"/>
  <c r="P27" i="4"/>
  <c r="O27" i="4"/>
  <c r="O19" i="4" s="1"/>
  <c r="P20" i="4"/>
  <c r="P19" i="4" s="1"/>
  <c r="M19" i="4"/>
  <c r="L19" i="4"/>
  <c r="K19" i="4"/>
  <c r="J19" i="4"/>
  <c r="I19" i="4"/>
  <c r="H19" i="4"/>
  <c r="G19" i="4"/>
  <c r="F19" i="4"/>
  <c r="E19" i="4"/>
  <c r="D19" i="4"/>
  <c r="P14" i="4"/>
  <c r="O14" i="4"/>
  <c r="K14" i="4"/>
  <c r="H14" i="4"/>
  <c r="P13" i="4"/>
  <c r="O13" i="4"/>
  <c r="P12" i="4"/>
  <c r="O12" i="4"/>
  <c r="P11" i="4"/>
  <c r="O11" i="4"/>
  <c r="P10" i="4"/>
  <c r="O10" i="4"/>
  <c r="K10" i="4"/>
  <c r="H10" i="4"/>
  <c r="P9" i="4"/>
  <c r="O9" i="4"/>
  <c r="K9" i="4"/>
  <c r="H9" i="4"/>
  <c r="P8" i="4"/>
  <c r="O8" i="4"/>
  <c r="K8" i="4"/>
  <c r="H8" i="4"/>
  <c r="P6" i="4"/>
  <c r="O6" i="4"/>
  <c r="K6" i="4"/>
  <c r="H6" i="4"/>
  <c r="P5" i="4"/>
  <c r="D5" i="4"/>
  <c r="O5" i="4" s="1"/>
</calcChain>
</file>

<file path=xl/sharedStrings.xml><?xml version="1.0" encoding="utf-8"?>
<sst xmlns="http://schemas.openxmlformats.org/spreadsheetml/2006/main" count="213" uniqueCount="129">
  <si>
    <t>陸軍官校</t>
  </si>
  <si>
    <t>航技學院</t>
  </si>
  <si>
    <t>中正預校</t>
  </si>
  <si>
    <t>海軍官校</t>
    <phoneticPr fontId="2" type="noConversion"/>
  </si>
  <si>
    <t>空軍官校</t>
    <phoneticPr fontId="2" type="noConversion"/>
  </si>
  <si>
    <t>國防醫學院</t>
    <phoneticPr fontId="2" type="noConversion"/>
  </si>
  <si>
    <t>陸軍專科學校</t>
    <phoneticPr fontId="2" type="noConversion"/>
  </si>
  <si>
    <t>半年報</t>
    <phoneticPr fontId="2" type="noConversion"/>
  </si>
  <si>
    <t>公開類</t>
    <phoneticPr fontId="2" type="noConversion"/>
  </si>
  <si>
    <t>區分</t>
    <phoneticPr fontId="2" type="noConversion"/>
  </si>
  <si>
    <t>合計</t>
    <phoneticPr fontId="2" type="noConversion"/>
  </si>
  <si>
    <t>編製單位</t>
  </si>
  <si>
    <t>表    號</t>
  </si>
  <si>
    <t>填表：</t>
  </si>
  <si>
    <t>審核：</t>
  </si>
  <si>
    <t>主辦業務主管：</t>
  </si>
  <si>
    <t>單位主官：</t>
  </si>
  <si>
    <t>主辦統計主管：</t>
  </si>
  <si>
    <t>1519-12-03</t>
    <phoneticPr fontId="2" type="noConversion"/>
  </si>
  <si>
    <t>於每年1、7月底前編報</t>
    <phoneticPr fontId="2" type="noConversion"/>
  </si>
  <si>
    <t>單位：時數、％</t>
    <phoneticPr fontId="2" type="noConversion"/>
  </si>
  <si>
    <t>總人數
全校(院)</t>
    <phoneticPr fontId="2" type="noConversion"/>
  </si>
  <si>
    <t>課程時數</t>
    <phoneticPr fontId="2" type="noConversion"/>
  </si>
  <si>
    <t>修課人數</t>
    <phoneticPr fontId="2" type="noConversion"/>
  </si>
  <si>
    <t>性別平等教育課程</t>
    <phoneticPr fontId="2" type="noConversion"/>
  </si>
  <si>
    <t>百分比</t>
    <phoneticPr fontId="2" type="noConversion"/>
  </si>
  <si>
    <t>小計</t>
    <phoneticPr fontId="2" type="noConversion"/>
  </si>
  <si>
    <t>必修</t>
    <phoneticPr fontId="2" type="noConversion"/>
  </si>
  <si>
    <t>課程名稱</t>
    <phoneticPr fontId="2" type="noConversion"/>
  </si>
  <si>
    <t>授課教師姓名</t>
    <phoneticPr fontId="2" type="noConversion"/>
  </si>
  <si>
    <t>一、統計範圍及對象：</t>
  </si>
  <si>
    <t>二、統計標準時間：半年報以每學年學期結束日為準。</t>
  </si>
  <si>
    <t>七、編報期限：每學年學期結束次月20日前編報。</t>
  </si>
  <si>
    <t>八、公開程度：公開類。</t>
  </si>
  <si>
    <t>九、其他應說明事項：無。</t>
  </si>
  <si>
    <t xml:space="preserve">  2.全校(院)總人數：各學(院)校在學學生總人數。</t>
    <phoneticPr fontId="2" type="noConversion"/>
  </si>
  <si>
    <t xml:space="preserve">  6.課程名稱別：各學(院)校律定之性別平等教育課程名稱。</t>
    <phoneticPr fontId="2" type="noConversion"/>
  </si>
  <si>
    <t xml:space="preserve">  7.授課教師姓名別：各學(院)校教授性別平等教育課程教師姓名。</t>
    <phoneticPr fontId="2" type="noConversion"/>
  </si>
  <si>
    <t xml:space="preserve">    級數、班級數、學生人數不列入考量)</t>
    <phoneticPr fontId="2" type="noConversion"/>
  </si>
  <si>
    <t xml:space="preserve">  1.學期總課程時數別：各學校學期律定之教學科目時數總和。(年</t>
    <phoneticPr fontId="2" type="noConversion"/>
  </si>
  <si>
    <t xml:space="preserve">    必修、選修)時數總和。</t>
    <phoneticPr fontId="2" type="noConversion"/>
  </si>
  <si>
    <t xml:space="preserve">  3.性別平等教育課程課程時數別：各科目講授有關兩性議題(區分</t>
    <phoneticPr fontId="2" type="noConversion"/>
  </si>
  <si>
    <t xml:space="preserve">    分必修、選修)。</t>
    <phoneticPr fontId="2" type="noConversion"/>
  </si>
  <si>
    <t xml:space="preserve">  4.性別平等教育課程修課人數別：有關兩性議題選課人數總和(區</t>
    <phoneticPr fontId="2" type="noConversion"/>
  </si>
  <si>
    <t xml:space="preserve">    中講授兩性議題等課程，藉以提昇兩性平權的觀念。</t>
    <phoneticPr fontId="2" type="noConversion"/>
  </si>
  <si>
    <t>四、統計(蒐建)項目定義：軍事院校性別平等教育係指必、選修課程</t>
    <phoneticPr fontId="2" type="noConversion"/>
  </si>
  <si>
    <t xml:space="preserve">  5.各學(院)校性別平等教育課程及修課人數與總課程時數比例。</t>
    <phoneticPr fontId="2" type="noConversion"/>
  </si>
  <si>
    <t xml:space="preserve">    軍事院校各學年度開設與性別議題課程數統計表編製說明</t>
    <phoneticPr fontId="2" type="noConversion"/>
  </si>
  <si>
    <t xml:space="preserve">  1.國防部所屬軍事院校。（教育部核發學歷證明為調查對象，</t>
    <phoneticPr fontId="2" type="noConversion"/>
  </si>
  <si>
    <t xml:space="preserve">    含高中、專科、二技、大學等學歷)</t>
    <phoneticPr fontId="2" type="noConversion"/>
  </si>
  <si>
    <t xml:space="preserve">  2.海軍官校資料包含正期班、二專班；航技學院包含二技班、</t>
    <phoneticPr fontId="2" type="noConversion"/>
  </si>
  <si>
    <t xml:space="preserve">    二專班；陸軍專科學校包含二專班、高中部。</t>
    <phoneticPr fontId="2" type="noConversion"/>
  </si>
  <si>
    <t>三、分類標準：</t>
    <phoneticPr fontId="2" type="noConversion"/>
  </si>
  <si>
    <t>數(含寒暑修)
學期總課程時</t>
    <phoneticPr fontId="2" type="noConversion"/>
  </si>
  <si>
    <t>選修(含寒暑修)</t>
    <phoneticPr fontId="2" type="noConversion"/>
  </si>
  <si>
    <t>第  一  學  期</t>
    <phoneticPr fontId="2" type="noConversion"/>
  </si>
  <si>
    <t>資料來源：國防部人次室、三軍官校、國防大學、國防醫學院、中正國防幹部預備學校</t>
    <phoneticPr fontId="2" type="noConversion"/>
  </si>
  <si>
    <t>資料說明：國防部人次室、三軍官校、國防大學、國防醫學院、中正國防幹部預備學校於每年1、7月20</t>
    <phoneticPr fontId="2" type="noConversion"/>
  </si>
  <si>
    <t xml:space="preserve">            日前編製本表，傳送國防部人次室綜審。</t>
    <phoneticPr fontId="2" type="noConversion"/>
  </si>
  <si>
    <t xml:space="preserve">          2.國防部人次室於每年1、7月底前彙編本表，傳送主計局。</t>
    <phoneticPr fontId="2" type="noConversion"/>
  </si>
  <si>
    <t xml:space="preserve">    統計資訊服務網」傳送資料，由國防部人次室及主計局彙編</t>
    <phoneticPr fontId="2" type="noConversion"/>
  </si>
  <si>
    <t>六、編送對象：國防部人次室及主計局。</t>
    <phoneticPr fontId="2" type="noConversion"/>
  </si>
  <si>
    <t>國防大學理工學院</t>
  </si>
  <si>
    <t>國防大學管理學院</t>
  </si>
  <si>
    <t>國防大學政戰學院</t>
  </si>
  <si>
    <t>資料來源：國防部人次室、各軍司令部、國防大學、國防醫學院、中正國防幹部預備學校</t>
    <phoneticPr fontId="2" type="noConversion"/>
  </si>
  <si>
    <t>人次室</t>
    <phoneticPr fontId="2" type="noConversion"/>
  </si>
  <si>
    <t>區分</t>
    <phoneticPr fontId="2" type="noConversion"/>
  </si>
  <si>
    <t>數(含寒暑修)
學期總課程時</t>
    <phoneticPr fontId="2" type="noConversion"/>
  </si>
  <si>
    <t>總人數
全校(院)</t>
    <phoneticPr fontId="2" type="noConversion"/>
  </si>
  <si>
    <t>課程時數</t>
    <phoneticPr fontId="2" type="noConversion"/>
  </si>
  <si>
    <t>修課人數</t>
    <phoneticPr fontId="2" type="noConversion"/>
  </si>
  <si>
    <t>性別平等教育課程</t>
    <phoneticPr fontId="2" type="noConversion"/>
  </si>
  <si>
    <t>百分比</t>
    <phoneticPr fontId="2" type="noConversion"/>
  </si>
  <si>
    <t>小計</t>
    <phoneticPr fontId="2" type="noConversion"/>
  </si>
  <si>
    <t>必修</t>
    <phoneticPr fontId="2" type="noConversion"/>
  </si>
  <si>
    <t>選修(含寒暑修)</t>
    <phoneticPr fontId="2" type="noConversion"/>
  </si>
  <si>
    <t>第  二  學  期</t>
    <phoneticPr fontId="2" type="noConversion"/>
  </si>
  <si>
    <t>合計</t>
    <phoneticPr fontId="2" type="noConversion"/>
  </si>
  <si>
    <t>海軍官校</t>
    <phoneticPr fontId="2" type="noConversion"/>
  </si>
  <si>
    <t>空軍官校</t>
    <phoneticPr fontId="2" type="noConversion"/>
  </si>
  <si>
    <t>國防大學理工學院</t>
    <phoneticPr fontId="2" type="noConversion"/>
  </si>
  <si>
    <t>國防大學管理學院</t>
    <phoneticPr fontId="2" type="noConversion"/>
  </si>
  <si>
    <t>國防大學政戰學院</t>
    <phoneticPr fontId="2" type="noConversion"/>
  </si>
  <si>
    <t>國防醫學院</t>
    <phoneticPr fontId="2" type="noConversion"/>
  </si>
  <si>
    <t>陸軍專科學校</t>
    <phoneticPr fontId="2" type="noConversion"/>
  </si>
  <si>
    <t>合計</t>
    <phoneticPr fontId="2" type="noConversion"/>
  </si>
  <si>
    <t>空軍官校</t>
  </si>
  <si>
    <t>國防醫學院</t>
  </si>
  <si>
    <t>陸軍專科學校</t>
  </si>
  <si>
    <t>屬普通高中，均配合教育部高中課綱辦理排課，無性別相關課程，於新生訓練及師生輔導時機加強宣導</t>
    <phoneticPr fontId="2" type="noConversion"/>
  </si>
  <si>
    <t xml:space="preserve">軍事院校各學年度開設與性別平等教育議題課程統計表 </t>
    <phoneticPr fontId="2" type="noConversion"/>
  </si>
  <si>
    <t xml:space="preserve">軍事院校各學年度開設與性別平等教育議題課程統計表(續) </t>
    <phoneticPr fontId="2" type="noConversion"/>
  </si>
  <si>
    <t>空軍官校</t>
    <phoneticPr fontId="2" type="noConversion"/>
  </si>
  <si>
    <t>國防大學理工學院</t>
    <phoneticPr fontId="2" type="noConversion"/>
  </si>
  <si>
    <t>國防大學管理學院</t>
    <phoneticPr fontId="2" type="noConversion"/>
  </si>
  <si>
    <t>國防大學政戰學院</t>
    <phoneticPr fontId="2" type="noConversion"/>
  </si>
  <si>
    <t>國防醫學院</t>
    <phoneticPr fontId="2" type="noConversion"/>
  </si>
  <si>
    <t>海軍官校</t>
    <phoneticPr fontId="2" type="noConversion"/>
  </si>
  <si>
    <t>海軍官校</t>
    <phoneticPr fontId="2" type="noConversion"/>
  </si>
  <si>
    <r>
      <t>105學年度下學期</t>
    </r>
    <r>
      <rPr>
        <sz val="11"/>
        <rFont val="標楷體"/>
        <family val="4"/>
        <charset val="136"/>
      </rPr>
      <t>(106年2月至106年6月)</t>
    </r>
    <phoneticPr fontId="2" type="noConversion"/>
  </si>
  <si>
    <t>性別與文化、生命教育與心理輔導</t>
    <phoneticPr fontId="2" type="noConversion"/>
  </si>
  <si>
    <t>李柏群、蔡佳容</t>
    <phoneticPr fontId="2" type="noConversion"/>
  </si>
  <si>
    <t>哲學概論</t>
    <phoneticPr fontId="2" type="noConversion"/>
  </si>
  <si>
    <t>陳美妃</t>
    <phoneticPr fontId="2" type="noConversion"/>
  </si>
  <si>
    <t>軍事倫理學</t>
    <phoneticPr fontId="2" type="noConversion"/>
  </si>
  <si>
    <t>樂毅駿、呂維理</t>
    <phoneticPr fontId="2" type="noConversion"/>
  </si>
  <si>
    <t>心理學</t>
    <phoneticPr fontId="2" type="noConversion"/>
  </si>
  <si>
    <t>張聖德</t>
    <phoneticPr fontId="2" type="noConversion"/>
  </si>
  <si>
    <t>性別文化與社會</t>
    <phoneticPr fontId="2" type="noConversion"/>
  </si>
  <si>
    <t>身心健康管理</t>
    <phoneticPr fontId="2" type="noConversion"/>
  </si>
  <si>
    <t>陳上文</t>
    <phoneticPr fontId="2" type="noConversion"/>
  </si>
  <si>
    <t>性別平等與生活</t>
    <phoneticPr fontId="2" type="noConversion"/>
  </si>
  <si>
    <t>趙淑美</t>
    <phoneticPr fontId="2" type="noConversion"/>
  </si>
  <si>
    <t>人際溝通與組織行為</t>
    <phoneticPr fontId="2" type="noConversion"/>
  </si>
  <si>
    <t>廖淑珠</t>
    <phoneticPr fontId="2" type="noConversion"/>
  </si>
  <si>
    <t>心理學概論</t>
    <phoneticPr fontId="2" type="noConversion"/>
  </si>
  <si>
    <t>王明仁、黃淑華、田光祐、王順合</t>
    <phoneticPr fontId="2" type="noConversion"/>
  </si>
  <si>
    <t>性別教育(通識選修課程)</t>
    <phoneticPr fontId="2" type="noConversion"/>
  </si>
  <si>
    <t>鄧宜男</t>
    <phoneticPr fontId="2" type="noConversion"/>
  </si>
  <si>
    <t>盧國慶</t>
    <phoneticPr fontId="2" type="noConversion"/>
  </si>
  <si>
    <t>自我探索與人際關係(學分課程)
多元性別與情感問題處遇(專題講座)
性別主流化專題講演(專題講座)
性別主流化(專題講座)
性別平等工作作(非學分課程)
法性別平等教育(非學分課程)
軍人婚姻與家庭諮商(學分課程)
女性主義社會工作(學分課程)</t>
    <phoneticPr fontId="2" type="noConversion"/>
  </si>
  <si>
    <t xml:space="preserve">彭心怡
劉惠禎
賴友梅
林久玲
虞立莉
虞立莉
李宇芳
崔艾湄
</t>
    <phoneticPr fontId="2" type="noConversion"/>
  </si>
  <si>
    <t>性別與健康、普通社會學、人類學與公共衛生、普通心理學</t>
  </si>
  <si>
    <t>黃淑玲、郭淑珍、顏芳姿、謝茉莉</t>
  </si>
  <si>
    <t>性別關係
家庭與婚姻
性別主流化概論</t>
  </si>
  <si>
    <t>黃珮怡
張雅燕
唐志偉</t>
  </si>
  <si>
    <t>家庭與婚姻
人際關係
性別關係
性別主流化概論</t>
    <phoneticPr fontId="2" type="noConversion"/>
  </si>
  <si>
    <t>張雅燕
曾淑芳
黃珮怡、王淑惠
唐志偉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</si>
</sst>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;[Red]\-#,##0\ ;\-"/>
    <numFmt numFmtId="178" formatCode="0_);[Red]\(0\)"/>
    <numFmt numFmtId="180" formatCode="0.0_);[Red]\(0.0\)"/>
  </numFmts>
  <fonts count="13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textRotation="255"/>
    </xf>
    <xf numFmtId="177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distributed" vertical="center"/>
    </xf>
    <xf numFmtId="0" fontId="1" fillId="3" borderId="8" xfId="0" applyFont="1" applyFill="1" applyBorder="1" applyAlignment="1">
      <alignment horizontal="distributed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distributed" vertical="center" indent="2"/>
    </xf>
    <xf numFmtId="0" fontId="1" fillId="3" borderId="11" xfId="0" applyFont="1" applyFill="1" applyBorder="1" applyAlignment="1">
      <alignment horizontal="distributed" vertical="center" indent="2"/>
    </xf>
    <xf numFmtId="0" fontId="1" fillId="3" borderId="12" xfId="0" applyFont="1" applyFill="1" applyBorder="1" applyAlignment="1">
      <alignment horizontal="distributed" vertical="center" indent="2"/>
    </xf>
    <xf numFmtId="0" fontId="1" fillId="3" borderId="6" xfId="0" applyFont="1" applyFill="1" applyBorder="1" applyAlignment="1">
      <alignment horizontal="distributed" vertical="center" indent="2"/>
    </xf>
    <xf numFmtId="0" fontId="1" fillId="3" borderId="0" xfId="0" applyFont="1" applyFill="1" applyBorder="1" applyAlignment="1">
      <alignment horizontal="distributed" vertical="center" indent="2"/>
    </xf>
    <xf numFmtId="0" fontId="1" fillId="3" borderId="15" xfId="0" applyFont="1" applyFill="1" applyBorder="1" applyAlignment="1">
      <alignment horizontal="distributed" vertical="center" indent="2"/>
    </xf>
    <xf numFmtId="0" fontId="1" fillId="3" borderId="4" xfId="0" applyFont="1" applyFill="1" applyBorder="1" applyAlignment="1">
      <alignment horizontal="distributed" vertical="center" indent="2"/>
    </xf>
    <xf numFmtId="0" fontId="1" fillId="3" borderId="2" xfId="0" applyFont="1" applyFill="1" applyBorder="1" applyAlignment="1">
      <alignment horizontal="distributed" vertical="center" indent="2"/>
    </xf>
    <xf numFmtId="0" fontId="1" fillId="3" borderId="5" xfId="0" applyFont="1" applyFill="1" applyBorder="1" applyAlignment="1">
      <alignment horizontal="distributed" vertical="center" indent="2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1" fillId="3" borderId="0" xfId="0" applyNumberFormat="1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7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2" borderId="8" xfId="0" applyNumberFormat="1" applyFont="1" applyFill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 shrinkToFit="1"/>
    </xf>
    <xf numFmtId="177" fontId="1" fillId="0" borderId="8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178" fontId="1" fillId="3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distributed" vertical="center" indent="2"/>
    </xf>
    <xf numFmtId="0" fontId="1" fillId="0" borderId="11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distributed" vertical="center" indent="2"/>
    </xf>
    <xf numFmtId="0" fontId="7" fillId="0" borderId="9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5" xfId="0" applyFont="1" applyFill="1" applyBorder="1" applyAlignment="1">
      <alignment horizontal="distributed" vertical="center" indent="2"/>
    </xf>
    <xf numFmtId="0" fontId="1" fillId="0" borderId="14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distributed" vertical="center" indent="2"/>
    </xf>
    <xf numFmtId="0" fontId="1" fillId="0" borderId="2" xfId="0" applyFont="1" applyFill="1" applyBorder="1" applyAlignment="1">
      <alignment horizontal="distributed" vertical="center" indent="2"/>
    </xf>
    <xf numFmtId="0" fontId="1" fillId="0" borderId="5" xfId="0" applyFont="1" applyFill="1" applyBorder="1" applyAlignment="1">
      <alignment horizontal="distributed" vertical="center" indent="2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right" vertical="center"/>
    </xf>
    <xf numFmtId="180" fontId="1" fillId="0" borderId="1" xfId="1" applyNumberFormat="1" applyFont="1" applyFill="1" applyBorder="1" applyAlignment="1">
      <alignment horizontal="right" vertical="center"/>
    </xf>
    <xf numFmtId="180" fontId="1" fillId="0" borderId="7" xfId="1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8" xfId="0" applyNumberFormat="1" applyFont="1" applyFill="1" applyBorder="1" applyAlignment="1">
      <alignment horizontal="right" vertical="center"/>
    </xf>
    <xf numFmtId="178" fontId="1" fillId="0" borderId="7" xfId="0" applyNumberFormat="1" applyFont="1" applyFill="1" applyBorder="1" applyAlignment="1">
      <alignment horizontal="right" vertical="center"/>
    </xf>
    <xf numFmtId="178" fontId="1" fillId="0" borderId="8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horizontal="left" vertical="center" wrapText="1"/>
    </xf>
    <xf numFmtId="177" fontId="1" fillId="0" borderId="13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textRotation="255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view="pageLayout" zoomScaleNormal="100" zoomScaleSheetLayoutView="80" workbookViewId="0">
      <selection activeCell="J7" sqref="J7"/>
    </sheetView>
  </sheetViews>
  <sheetFormatPr defaultRowHeight="16.5"/>
  <cols>
    <col min="1" max="1" width="3.625" style="19" customWidth="1"/>
    <col min="2" max="2" width="7.125" style="19" customWidth="1"/>
    <col min="3" max="3" width="11.625" style="19" customWidth="1"/>
    <col min="4" max="4" width="9.625" style="19" customWidth="1"/>
    <col min="5" max="5" width="8.625" style="19" customWidth="1"/>
    <col min="6" max="6" width="7.75" style="19" customWidth="1"/>
    <col min="7" max="7" width="9.625" style="19" customWidth="1"/>
    <col min="8" max="8" width="9.25" style="19" customWidth="1"/>
    <col min="9" max="9" width="8.125" style="19" customWidth="1"/>
    <col min="10" max="10" width="8.875" style="19" customWidth="1"/>
    <col min="11" max="11" width="5.625" style="19" customWidth="1"/>
    <col min="12" max="12" width="6.25" style="19" customWidth="1"/>
    <col min="13" max="13" width="7.875" style="19" customWidth="1"/>
    <col min="14" max="14" width="7.75" style="19" customWidth="1"/>
    <col min="15" max="15" width="5.625" style="1" customWidth="1"/>
    <col min="16" max="16" width="5.125" style="1" customWidth="1"/>
    <col min="17" max="17" width="12.625" style="1" customWidth="1"/>
    <col min="18" max="18" width="15.625" style="1" customWidth="1"/>
    <col min="19" max="19" width="15.375" style="1" customWidth="1"/>
    <col min="20" max="20" width="15.625" style="1" customWidth="1"/>
    <col min="21" max="21" width="9" style="1"/>
    <col min="22" max="22" width="11.625" style="1" customWidth="1"/>
    <col min="23" max="16384" width="9" style="1"/>
  </cols>
  <sheetData>
    <row r="1" spans="1:22" s="6" customFormat="1" ht="30" customHeight="1">
      <c r="A1" s="136" t="s">
        <v>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  <c r="O1" s="7"/>
      <c r="P1" s="7"/>
      <c r="Q1" s="7"/>
      <c r="R1" s="7"/>
      <c r="S1" s="7"/>
      <c r="T1" s="7"/>
      <c r="U1" s="7"/>
      <c r="V1" s="7"/>
    </row>
    <row r="2" spans="1:22" s="5" customFormat="1" ht="30" customHeight="1">
      <c r="A2" s="139"/>
      <c r="B2" s="140"/>
      <c r="C2" s="140"/>
      <c r="D2" s="140"/>
      <c r="E2" s="140"/>
      <c r="F2" s="141" t="s">
        <v>100</v>
      </c>
      <c r="G2" s="140"/>
      <c r="H2" s="141"/>
      <c r="I2" s="141"/>
      <c r="J2" s="141"/>
      <c r="K2" s="140" t="s">
        <v>20</v>
      </c>
      <c r="L2" s="140"/>
      <c r="M2" s="140"/>
      <c r="N2" s="142"/>
      <c r="O2" s="3"/>
      <c r="P2" s="3"/>
      <c r="Q2" s="3"/>
      <c r="R2" s="9"/>
      <c r="S2" s="10"/>
      <c r="T2" s="3"/>
      <c r="U2" s="10"/>
      <c r="V2" s="9"/>
    </row>
    <row r="3" spans="1:22" s="5" customFormat="1" ht="33" customHeight="1">
      <c r="A3" s="143" t="s">
        <v>9</v>
      </c>
      <c r="B3" s="144"/>
      <c r="C3" s="145"/>
      <c r="D3" s="146" t="s">
        <v>53</v>
      </c>
      <c r="E3" s="147" t="s">
        <v>21</v>
      </c>
      <c r="F3" s="149" t="s">
        <v>24</v>
      </c>
      <c r="G3" s="150"/>
      <c r="H3" s="150"/>
      <c r="I3" s="150"/>
      <c r="J3" s="150"/>
      <c r="K3" s="150"/>
      <c r="L3" s="151"/>
      <c r="M3" s="149" t="s">
        <v>25</v>
      </c>
      <c r="N3" s="151"/>
      <c r="O3" s="4"/>
      <c r="P3" s="4"/>
      <c r="Q3" s="4"/>
      <c r="R3" s="8"/>
      <c r="S3" s="8"/>
      <c r="T3" s="8"/>
      <c r="U3" s="8"/>
      <c r="V3" s="8"/>
    </row>
    <row r="4" spans="1:22" s="5" customFormat="1" ht="33" customHeight="1">
      <c r="A4" s="152"/>
      <c r="B4" s="153"/>
      <c r="C4" s="154"/>
      <c r="D4" s="155"/>
      <c r="E4" s="155"/>
      <c r="F4" s="149" t="s">
        <v>22</v>
      </c>
      <c r="G4" s="150"/>
      <c r="H4" s="151"/>
      <c r="I4" s="149" t="s">
        <v>23</v>
      </c>
      <c r="J4" s="150"/>
      <c r="K4" s="150"/>
      <c r="L4" s="151"/>
      <c r="M4" s="148" t="s">
        <v>22</v>
      </c>
      <c r="N4" s="148" t="s">
        <v>23</v>
      </c>
      <c r="O4" s="4"/>
      <c r="P4" s="4"/>
      <c r="Q4" s="4"/>
      <c r="R4" s="8"/>
      <c r="S4" s="8"/>
      <c r="T4" s="8"/>
      <c r="U4" s="8"/>
      <c r="V4" s="8"/>
    </row>
    <row r="5" spans="1:22" s="5" customFormat="1" ht="71.25" customHeight="1">
      <c r="A5" s="156"/>
      <c r="B5" s="157"/>
      <c r="C5" s="158"/>
      <c r="D5" s="159"/>
      <c r="E5" s="159"/>
      <c r="F5" s="181" t="s">
        <v>26</v>
      </c>
      <c r="G5" s="160" t="s">
        <v>27</v>
      </c>
      <c r="H5" s="161" t="s">
        <v>54</v>
      </c>
      <c r="I5" s="181" t="s">
        <v>26</v>
      </c>
      <c r="J5" s="162" t="s">
        <v>27</v>
      </c>
      <c r="K5" s="163" t="s">
        <v>54</v>
      </c>
      <c r="L5" s="164"/>
      <c r="M5" s="159"/>
      <c r="N5" s="159"/>
      <c r="O5" s="4"/>
      <c r="P5" s="4"/>
      <c r="Q5" s="4"/>
      <c r="R5" s="8"/>
      <c r="S5" s="8"/>
      <c r="T5" s="8"/>
      <c r="U5" s="8"/>
      <c r="V5" s="8"/>
    </row>
    <row r="6" spans="1:22" s="5" customFormat="1" ht="30" customHeight="1">
      <c r="A6" s="148" t="s">
        <v>77</v>
      </c>
      <c r="B6" s="165" t="s">
        <v>10</v>
      </c>
      <c r="C6" s="166"/>
      <c r="D6" s="54">
        <f>SUM(D7:D15)</f>
        <v>14520</v>
      </c>
      <c r="E6" s="54">
        <f>SUM(E7:E15)</f>
        <v>7837</v>
      </c>
      <c r="F6" s="54">
        <f>SUM(F7:F15)</f>
        <v>838</v>
      </c>
      <c r="G6" s="54">
        <f t="shared" ref="G6" si="0">SUM(G7:G15)</f>
        <v>198</v>
      </c>
      <c r="H6" s="54">
        <f>SUM(H7:H15)</f>
        <v>640</v>
      </c>
      <c r="I6" s="54">
        <f>SUM(I7:I15)</f>
        <v>3059</v>
      </c>
      <c r="J6" s="54">
        <f>SUM(J7:J15)</f>
        <v>856</v>
      </c>
      <c r="K6" s="116">
        <f>SUM(K7:L15)</f>
        <v>2203</v>
      </c>
      <c r="L6" s="167"/>
      <c r="M6" s="168">
        <f>IF(D6=0,0,100*F6/D6)</f>
        <v>5.771349862258953</v>
      </c>
      <c r="N6" s="169">
        <f>IF(E6=0,0,100*I6/E6)</f>
        <v>39.032793160648204</v>
      </c>
      <c r="O6" s="11"/>
      <c r="P6" s="4"/>
      <c r="Q6" s="13"/>
      <c r="R6" s="12"/>
      <c r="S6" s="12"/>
      <c r="T6" s="12"/>
      <c r="U6" s="12"/>
      <c r="V6" s="12"/>
    </row>
    <row r="7" spans="1:22" s="5" customFormat="1" ht="30" customHeight="1">
      <c r="A7" s="170"/>
      <c r="B7" s="165" t="s">
        <v>0</v>
      </c>
      <c r="C7" s="166"/>
      <c r="D7" s="54">
        <v>1070</v>
      </c>
      <c r="E7" s="54">
        <v>798</v>
      </c>
      <c r="F7" s="54">
        <f>SUM(G7:H7)</f>
        <v>72</v>
      </c>
      <c r="G7" s="54"/>
      <c r="H7" s="54">
        <v>72</v>
      </c>
      <c r="I7" s="54">
        <f>J7+K7</f>
        <v>61</v>
      </c>
      <c r="J7" s="54"/>
      <c r="K7" s="116">
        <v>61</v>
      </c>
      <c r="L7" s="117"/>
      <c r="M7" s="168">
        <f>IF(D7=0,0,100*F7/D7)</f>
        <v>6.7289719626168223</v>
      </c>
      <c r="N7" s="169">
        <f>IF(E7=0,0,100*I7/E7)</f>
        <v>7.644110275689223</v>
      </c>
      <c r="O7" s="11"/>
      <c r="P7" s="4"/>
      <c r="Q7" s="13"/>
      <c r="R7" s="12"/>
      <c r="S7" s="12"/>
      <c r="T7" s="12"/>
      <c r="U7" s="12"/>
      <c r="V7" s="12"/>
    </row>
    <row r="8" spans="1:22" s="5" customFormat="1" ht="30" customHeight="1">
      <c r="A8" s="170"/>
      <c r="B8" s="165" t="s">
        <v>98</v>
      </c>
      <c r="C8" s="166"/>
      <c r="D8" s="54">
        <v>4400</v>
      </c>
      <c r="E8" s="54">
        <v>762</v>
      </c>
      <c r="F8" s="54">
        <f t="shared" ref="F8:F12" si="1">SUM(G8:H8)</f>
        <v>126</v>
      </c>
      <c r="G8" s="54">
        <v>90</v>
      </c>
      <c r="H8" s="54">
        <v>36</v>
      </c>
      <c r="I8" s="54">
        <f>SUM(J8:L8)</f>
        <v>406</v>
      </c>
      <c r="J8" s="54">
        <v>381</v>
      </c>
      <c r="K8" s="116">
        <v>25</v>
      </c>
      <c r="L8" s="117"/>
      <c r="M8" s="168">
        <f>IF(D8=0,0,100*F8/D8)</f>
        <v>2.8636363636363638</v>
      </c>
      <c r="N8" s="169">
        <f>IF(E8=0,0,100*I8/E8)</f>
        <v>53.280839895013123</v>
      </c>
      <c r="O8" s="11"/>
      <c r="P8" s="4"/>
      <c r="Q8" s="13"/>
      <c r="R8" s="12"/>
      <c r="S8" s="12"/>
      <c r="T8" s="12"/>
      <c r="U8" s="12"/>
      <c r="V8" s="12"/>
    </row>
    <row r="9" spans="1:22" s="5" customFormat="1" ht="30" customHeight="1">
      <c r="A9" s="170"/>
      <c r="B9" s="165" t="s">
        <v>93</v>
      </c>
      <c r="C9" s="166"/>
      <c r="D9" s="54">
        <v>630</v>
      </c>
      <c r="E9" s="54">
        <v>576</v>
      </c>
      <c r="F9" s="54">
        <f t="shared" si="1"/>
        <v>36</v>
      </c>
      <c r="G9" s="54"/>
      <c r="H9" s="54">
        <v>36</v>
      </c>
      <c r="I9" s="54">
        <f>SUM(J9:L9)</f>
        <v>40</v>
      </c>
      <c r="J9" s="54"/>
      <c r="K9" s="116">
        <v>40</v>
      </c>
      <c r="L9" s="117"/>
      <c r="M9" s="168">
        <f>IF(D9=0,0,100*F9/D9)</f>
        <v>5.7142857142857144</v>
      </c>
      <c r="N9" s="169">
        <f>IF(E9=0,0,100*I9/E9)</f>
        <v>6.9444444444444446</v>
      </c>
      <c r="O9" s="11"/>
      <c r="P9" s="4"/>
      <c r="Q9" s="13"/>
      <c r="R9" s="12"/>
      <c r="S9" s="12"/>
      <c r="T9" s="12"/>
      <c r="U9" s="12"/>
      <c r="V9" s="12"/>
    </row>
    <row r="10" spans="1:22" s="5" customFormat="1" ht="30" customHeight="1">
      <c r="A10" s="170"/>
      <c r="B10" s="165" t="s">
        <v>62</v>
      </c>
      <c r="C10" s="166"/>
      <c r="D10" s="171">
        <v>36</v>
      </c>
      <c r="E10" s="171">
        <v>588</v>
      </c>
      <c r="F10" s="171">
        <f t="shared" si="1"/>
        <v>36</v>
      </c>
      <c r="G10" s="171"/>
      <c r="H10" s="171">
        <v>36</v>
      </c>
      <c r="I10" s="171">
        <f>SUM(J10:L10)</f>
        <v>23</v>
      </c>
      <c r="J10" s="171"/>
      <c r="K10" s="172">
        <v>23</v>
      </c>
      <c r="L10" s="173"/>
      <c r="M10" s="168">
        <f>IF(D10=0,0,100*F10/D10)</f>
        <v>100</v>
      </c>
      <c r="N10" s="169">
        <f>IF(E10=0,0,100*I10/E10)</f>
        <v>3.9115646258503403</v>
      </c>
      <c r="O10" s="11"/>
      <c r="P10" s="4"/>
      <c r="Q10" s="13"/>
      <c r="R10" s="12"/>
      <c r="S10" s="12"/>
      <c r="T10" s="12"/>
      <c r="U10" s="12"/>
      <c r="V10" s="12"/>
    </row>
    <row r="11" spans="1:22" s="5" customFormat="1" ht="30" customHeight="1">
      <c r="A11" s="170"/>
      <c r="B11" s="165" t="s">
        <v>63</v>
      </c>
      <c r="C11" s="166"/>
      <c r="D11" s="171">
        <v>36</v>
      </c>
      <c r="E11" s="171">
        <v>588</v>
      </c>
      <c r="F11" s="171">
        <f t="shared" si="1"/>
        <v>36</v>
      </c>
      <c r="G11" s="171"/>
      <c r="H11" s="171">
        <v>36</v>
      </c>
      <c r="I11" s="171">
        <f t="shared" ref="I11:I12" si="2">SUM(J11:L11)</f>
        <v>20</v>
      </c>
      <c r="J11" s="171"/>
      <c r="K11" s="172">
        <v>20</v>
      </c>
      <c r="L11" s="173"/>
      <c r="M11" s="168">
        <f>IF(D11=0,0,100*F11/D11)</f>
        <v>100</v>
      </c>
      <c r="N11" s="169">
        <f>IF(E11=0,0,100*I11/E11)</f>
        <v>3.4013605442176869</v>
      </c>
      <c r="O11" s="11"/>
      <c r="P11" s="4"/>
      <c r="Q11" s="13"/>
      <c r="R11" s="12"/>
      <c r="S11" s="12"/>
      <c r="T11" s="12"/>
      <c r="U11" s="12"/>
      <c r="V11" s="12"/>
    </row>
    <row r="12" spans="1:22" s="5" customFormat="1" ht="30" customHeight="1">
      <c r="A12" s="170"/>
      <c r="B12" s="165" t="s">
        <v>64</v>
      </c>
      <c r="C12" s="166"/>
      <c r="D12" s="171">
        <v>118</v>
      </c>
      <c r="E12" s="171">
        <v>588</v>
      </c>
      <c r="F12" s="171">
        <f t="shared" si="1"/>
        <v>118</v>
      </c>
      <c r="G12" s="171"/>
      <c r="H12" s="171">
        <v>118</v>
      </c>
      <c r="I12" s="171">
        <f t="shared" si="2"/>
        <v>1688</v>
      </c>
      <c r="J12" s="171"/>
      <c r="K12" s="172">
        <v>1688</v>
      </c>
      <c r="L12" s="173"/>
      <c r="M12" s="168">
        <f>IF(D12=0,0,100*F12/D12)</f>
        <v>100</v>
      </c>
      <c r="N12" s="169">
        <f>IF(E12=0,0,100*I12/E12)</f>
        <v>287.07482993197277</v>
      </c>
      <c r="O12" s="11"/>
      <c r="P12" s="4"/>
      <c r="Q12" s="13"/>
      <c r="R12" s="12"/>
      <c r="S12" s="12"/>
      <c r="T12" s="12"/>
      <c r="U12" s="12"/>
      <c r="V12" s="12"/>
    </row>
    <row r="13" spans="1:22" s="5" customFormat="1" ht="30" customHeight="1">
      <c r="A13" s="170"/>
      <c r="B13" s="165" t="s">
        <v>97</v>
      </c>
      <c r="C13" s="166"/>
      <c r="D13" s="54">
        <v>7430</v>
      </c>
      <c r="E13" s="54">
        <v>1196</v>
      </c>
      <c r="F13" s="54">
        <v>144</v>
      </c>
      <c r="G13" s="54">
        <v>72</v>
      </c>
      <c r="H13" s="54">
        <v>72</v>
      </c>
      <c r="I13" s="54">
        <v>196</v>
      </c>
      <c r="J13" s="54">
        <v>130</v>
      </c>
      <c r="K13" s="116">
        <v>66</v>
      </c>
      <c r="L13" s="117"/>
      <c r="M13" s="168">
        <f>IF(D13=0,0,100*F13/D13)</f>
        <v>1.9380888290713325</v>
      </c>
      <c r="N13" s="169">
        <f>IF(E13=0,0,100*I13/E13)</f>
        <v>16.387959866220736</v>
      </c>
      <c r="O13" s="11"/>
      <c r="P13" s="4"/>
      <c r="Q13" s="13"/>
      <c r="R13" s="12"/>
      <c r="S13" s="12"/>
      <c r="T13" s="12"/>
      <c r="U13" s="12"/>
      <c r="V13" s="12"/>
    </row>
    <row r="14" spans="1:22" s="5" customFormat="1" ht="30" customHeight="1">
      <c r="A14" s="170"/>
      <c r="B14" s="165" t="s">
        <v>6</v>
      </c>
      <c r="C14" s="166"/>
      <c r="D14" s="54">
        <v>200</v>
      </c>
      <c r="E14" s="54">
        <v>1849</v>
      </c>
      <c r="F14" s="54">
        <v>180</v>
      </c>
      <c r="G14" s="54"/>
      <c r="H14" s="54">
        <v>180</v>
      </c>
      <c r="I14" s="54">
        <v>140</v>
      </c>
      <c r="J14" s="54"/>
      <c r="K14" s="174">
        <v>140</v>
      </c>
      <c r="L14" s="175"/>
      <c r="M14" s="168">
        <f>IF(D14=0,0,100*F14/D14)</f>
        <v>90</v>
      </c>
      <c r="N14" s="169">
        <f>IF(E14=0,0,100*I14/E14)</f>
        <v>7.5716603569497023</v>
      </c>
      <c r="O14" s="11"/>
      <c r="P14" s="4"/>
      <c r="Q14" s="4"/>
      <c r="R14" s="12"/>
      <c r="S14" s="12"/>
      <c r="T14" s="12"/>
      <c r="U14" s="12"/>
      <c r="V14" s="12"/>
    </row>
    <row r="15" spans="1:22" s="5" customFormat="1" ht="30" customHeight="1">
      <c r="A15" s="170"/>
      <c r="B15" s="165" t="s">
        <v>1</v>
      </c>
      <c r="C15" s="166"/>
      <c r="D15" s="54">
        <v>600</v>
      </c>
      <c r="E15" s="54">
        <v>892</v>
      </c>
      <c r="F15" s="54">
        <f t="shared" ref="F15" si="3">SUM(G15:H15)</f>
        <v>90</v>
      </c>
      <c r="G15" s="54">
        <v>36</v>
      </c>
      <c r="H15" s="54">
        <v>54</v>
      </c>
      <c r="I15" s="54">
        <f t="shared" ref="I15" si="4">SUM(J15:L15)</f>
        <v>485</v>
      </c>
      <c r="J15" s="54">
        <v>345</v>
      </c>
      <c r="K15" s="116">
        <v>140</v>
      </c>
      <c r="L15" s="117"/>
      <c r="M15" s="168">
        <f>IF(D15=0,0,100*F15/D15)</f>
        <v>15</v>
      </c>
      <c r="N15" s="169">
        <f>IF(E15=0,0,100*I15/E15)</f>
        <v>54.372197309417039</v>
      </c>
      <c r="O15" s="11"/>
      <c r="P15" s="4"/>
      <c r="Q15" s="4"/>
      <c r="R15" s="12"/>
      <c r="S15" s="12"/>
      <c r="T15" s="12"/>
      <c r="U15" s="12"/>
      <c r="V15" s="12"/>
    </row>
    <row r="16" spans="1:22" s="5" customFormat="1" ht="36.75" customHeight="1">
      <c r="A16" s="176"/>
      <c r="B16" s="165" t="s">
        <v>2</v>
      </c>
      <c r="C16" s="166"/>
      <c r="D16" s="177" t="s">
        <v>90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1"/>
      <c r="P16" s="2"/>
      <c r="Q16" s="2"/>
      <c r="R16" s="12"/>
      <c r="S16" s="12"/>
      <c r="T16" s="12"/>
      <c r="U16" s="12"/>
      <c r="V16" s="12"/>
    </row>
    <row r="17" spans="1:27" s="5" customFormat="1" ht="30" customHeight="1">
      <c r="A17" s="179" t="s">
        <v>65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P17" s="3"/>
      <c r="Q17" s="3"/>
      <c r="R17" s="3"/>
      <c r="S17" s="3"/>
      <c r="T17" s="3"/>
      <c r="U17" s="3"/>
      <c r="V17" s="3"/>
      <c r="X17" s="3"/>
      <c r="Y17" s="3"/>
      <c r="Z17" s="3"/>
      <c r="AA17" s="3"/>
    </row>
    <row r="18" spans="1:27" s="28" customFormat="1" ht="30" customHeight="1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"/>
      <c r="N18" s="3"/>
      <c r="O18" s="3"/>
      <c r="Q18" s="29"/>
      <c r="R18" s="3"/>
      <c r="S18" s="3"/>
      <c r="T18" s="3"/>
      <c r="U18" s="3"/>
      <c r="V18" s="3"/>
      <c r="X18" s="3"/>
      <c r="Y18" s="3"/>
      <c r="Z18" s="3"/>
      <c r="AA18" s="3"/>
    </row>
    <row r="19" spans="1:27" s="28" customFormat="1" ht="30" customHeight="1">
      <c r="A19" s="40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"/>
      <c r="N19" s="3"/>
      <c r="O19" s="3"/>
      <c r="Q19" s="29"/>
      <c r="R19" s="3"/>
      <c r="S19" s="3"/>
      <c r="T19" s="3"/>
      <c r="U19" s="3"/>
      <c r="V19" s="3"/>
      <c r="X19" s="3"/>
      <c r="Y19" s="3"/>
      <c r="Z19" s="3"/>
      <c r="AA19" s="3"/>
    </row>
    <row r="20" spans="1:27" s="28" customFormat="1" ht="30" customHeight="1">
      <c r="A20" s="40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"/>
      <c r="N20" s="3"/>
      <c r="O20" s="3"/>
      <c r="Q20" s="29"/>
      <c r="R20" s="3"/>
      <c r="S20" s="3"/>
      <c r="T20" s="3"/>
      <c r="U20" s="3"/>
      <c r="V20" s="3"/>
      <c r="X20" s="3"/>
      <c r="Y20" s="3"/>
      <c r="Z20" s="3"/>
      <c r="AA20" s="3"/>
    </row>
    <row r="21" spans="1:27" ht="23.25" customHeight="1"/>
    <row r="22" spans="1:27" ht="30" customHeight="1">
      <c r="A22" s="72" t="s">
        <v>8</v>
      </c>
      <c r="B22" s="74"/>
      <c r="C22" s="37"/>
      <c r="D22" s="41"/>
      <c r="E22" s="41"/>
      <c r="F22" s="41"/>
      <c r="G22" s="41"/>
      <c r="H22" s="41"/>
      <c r="I22" s="41"/>
      <c r="J22" s="72" t="s">
        <v>11</v>
      </c>
      <c r="K22" s="74"/>
      <c r="L22" s="72" t="s">
        <v>66</v>
      </c>
      <c r="M22" s="73"/>
      <c r="N22" s="74"/>
    </row>
    <row r="23" spans="1:27" ht="30" customHeight="1">
      <c r="A23" s="72" t="s">
        <v>7</v>
      </c>
      <c r="B23" s="74"/>
      <c r="C23" s="42" t="s">
        <v>19</v>
      </c>
      <c r="D23" s="43"/>
      <c r="E23" s="43"/>
      <c r="F23" s="43"/>
      <c r="G23" s="43"/>
      <c r="H23" s="43"/>
      <c r="I23" s="43"/>
      <c r="J23" s="72" t="s">
        <v>12</v>
      </c>
      <c r="K23" s="74"/>
      <c r="L23" s="86" t="s">
        <v>18</v>
      </c>
      <c r="M23" s="87"/>
      <c r="N23" s="88"/>
    </row>
    <row r="24" spans="1:27" ht="30.95" customHeight="1">
      <c r="A24" s="89" t="s">
        <v>92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27" ht="28.5" customHeight="1">
      <c r="A25" s="44"/>
      <c r="B25" s="45"/>
      <c r="C25" s="45"/>
      <c r="D25" s="45"/>
      <c r="E25" s="45"/>
      <c r="F25" s="16" t="s">
        <v>100</v>
      </c>
      <c r="G25" s="45"/>
      <c r="H25" s="46"/>
      <c r="I25" s="46"/>
      <c r="J25" s="46"/>
      <c r="K25" s="45" t="s">
        <v>20</v>
      </c>
      <c r="L25" s="45"/>
      <c r="M25" s="45"/>
      <c r="N25" s="47"/>
    </row>
    <row r="26" spans="1:27" ht="15" customHeight="1">
      <c r="A26" s="63" t="s">
        <v>9</v>
      </c>
      <c r="B26" s="64"/>
      <c r="C26" s="65"/>
      <c r="D26" s="92" t="s">
        <v>28</v>
      </c>
      <c r="E26" s="93"/>
      <c r="F26" s="93"/>
      <c r="G26" s="93"/>
      <c r="H26" s="94"/>
      <c r="I26" s="92" t="s">
        <v>29</v>
      </c>
      <c r="J26" s="93"/>
      <c r="K26" s="93"/>
      <c r="L26" s="93"/>
      <c r="M26" s="93"/>
      <c r="N26" s="94"/>
    </row>
    <row r="27" spans="1:27" ht="15" customHeight="1">
      <c r="A27" s="66"/>
      <c r="B27" s="67"/>
      <c r="C27" s="68"/>
      <c r="D27" s="95"/>
      <c r="E27" s="96"/>
      <c r="F27" s="96"/>
      <c r="G27" s="96"/>
      <c r="H27" s="97"/>
      <c r="I27" s="95"/>
      <c r="J27" s="96"/>
      <c r="K27" s="96"/>
      <c r="L27" s="96"/>
      <c r="M27" s="96"/>
      <c r="N27" s="97"/>
    </row>
    <row r="28" spans="1:27" ht="15" customHeight="1">
      <c r="A28" s="69"/>
      <c r="B28" s="70"/>
      <c r="C28" s="71"/>
      <c r="D28" s="98"/>
      <c r="E28" s="99"/>
      <c r="F28" s="99"/>
      <c r="G28" s="99"/>
      <c r="H28" s="100"/>
      <c r="I28" s="98"/>
      <c r="J28" s="99"/>
      <c r="K28" s="99"/>
      <c r="L28" s="99"/>
      <c r="M28" s="99"/>
      <c r="N28" s="100"/>
    </row>
    <row r="29" spans="1:27" s="19" customFormat="1" ht="30.95" customHeight="1">
      <c r="A29" s="76" t="s">
        <v>77</v>
      </c>
      <c r="B29" s="60" t="s">
        <v>86</v>
      </c>
      <c r="C29" s="61"/>
      <c r="D29" s="72"/>
      <c r="E29" s="73"/>
      <c r="F29" s="73"/>
      <c r="G29" s="73"/>
      <c r="H29" s="74"/>
      <c r="I29" s="72"/>
      <c r="J29" s="73"/>
      <c r="K29" s="73"/>
      <c r="L29" s="73"/>
      <c r="M29" s="73"/>
      <c r="N29" s="74"/>
    </row>
    <row r="30" spans="1:27" s="19" customFormat="1" ht="30.95" customHeight="1">
      <c r="A30" s="77"/>
      <c r="B30" s="60" t="s">
        <v>0</v>
      </c>
      <c r="C30" s="61"/>
      <c r="D30" s="62" t="s">
        <v>101</v>
      </c>
      <c r="E30" s="58"/>
      <c r="F30" s="58"/>
      <c r="G30" s="58"/>
      <c r="H30" s="59"/>
      <c r="I30" s="55" t="s">
        <v>102</v>
      </c>
      <c r="J30" s="56"/>
      <c r="K30" s="56"/>
      <c r="L30" s="56"/>
      <c r="M30" s="56"/>
      <c r="N30" s="57"/>
    </row>
    <row r="31" spans="1:27" s="19" customFormat="1" ht="30.95" customHeight="1">
      <c r="A31" s="77"/>
      <c r="B31" s="60" t="s">
        <v>99</v>
      </c>
      <c r="C31" s="61"/>
      <c r="D31" s="62" t="s">
        <v>103</v>
      </c>
      <c r="E31" s="58"/>
      <c r="F31" s="58"/>
      <c r="G31" s="58"/>
      <c r="H31" s="59"/>
      <c r="I31" s="62" t="s">
        <v>104</v>
      </c>
      <c r="J31" s="58"/>
      <c r="K31" s="58"/>
      <c r="L31" s="58"/>
      <c r="M31" s="58"/>
      <c r="N31" s="59"/>
    </row>
    <row r="32" spans="1:27" s="19" customFormat="1" ht="30.95" customHeight="1">
      <c r="A32" s="77"/>
      <c r="B32" s="60" t="s">
        <v>99</v>
      </c>
      <c r="C32" s="61"/>
      <c r="D32" s="62" t="s">
        <v>105</v>
      </c>
      <c r="E32" s="58"/>
      <c r="F32" s="58"/>
      <c r="G32" s="58"/>
      <c r="H32" s="59"/>
      <c r="I32" s="62" t="s">
        <v>106</v>
      </c>
      <c r="J32" s="58"/>
      <c r="K32" s="58"/>
      <c r="L32" s="58"/>
      <c r="M32" s="58"/>
      <c r="N32" s="59"/>
    </row>
    <row r="33" spans="1:14" s="17" customFormat="1" ht="30.95" customHeight="1">
      <c r="A33" s="77"/>
      <c r="B33" s="60" t="s">
        <v>99</v>
      </c>
      <c r="C33" s="61"/>
      <c r="D33" s="62" t="s">
        <v>107</v>
      </c>
      <c r="E33" s="58"/>
      <c r="F33" s="58"/>
      <c r="G33" s="58"/>
      <c r="H33" s="59"/>
      <c r="I33" s="62" t="s">
        <v>108</v>
      </c>
      <c r="J33" s="58"/>
      <c r="K33" s="58"/>
      <c r="L33" s="58"/>
      <c r="M33" s="58"/>
      <c r="N33" s="59"/>
    </row>
    <row r="34" spans="1:14" s="17" customFormat="1" ht="30.95" customHeight="1">
      <c r="A34" s="77"/>
      <c r="B34" s="60" t="s">
        <v>99</v>
      </c>
      <c r="C34" s="61"/>
      <c r="D34" s="62" t="s">
        <v>109</v>
      </c>
      <c r="E34" s="58"/>
      <c r="F34" s="58"/>
      <c r="G34" s="58"/>
      <c r="H34" s="59"/>
      <c r="I34" s="62" t="s">
        <v>108</v>
      </c>
      <c r="J34" s="58"/>
      <c r="K34" s="58"/>
      <c r="L34" s="58"/>
      <c r="M34" s="58"/>
      <c r="N34" s="59"/>
    </row>
    <row r="35" spans="1:14" s="19" customFormat="1" ht="30.95" customHeight="1">
      <c r="A35" s="77"/>
      <c r="B35" s="60" t="s">
        <v>87</v>
      </c>
      <c r="C35" s="61"/>
      <c r="D35" s="62" t="s">
        <v>110</v>
      </c>
      <c r="E35" s="58"/>
      <c r="F35" s="58"/>
      <c r="G35" s="58"/>
      <c r="H35" s="59"/>
      <c r="I35" s="62" t="s">
        <v>111</v>
      </c>
      <c r="J35" s="58"/>
      <c r="K35" s="58"/>
      <c r="L35" s="58"/>
      <c r="M35" s="58"/>
      <c r="N35" s="59"/>
    </row>
    <row r="36" spans="1:14" s="19" customFormat="1" ht="30.95" customHeight="1">
      <c r="A36" s="77"/>
      <c r="B36" s="60" t="s">
        <v>87</v>
      </c>
      <c r="C36" s="61"/>
      <c r="D36" s="53" t="s">
        <v>112</v>
      </c>
      <c r="E36" s="51"/>
      <c r="F36" s="51"/>
      <c r="G36" s="51"/>
      <c r="H36" s="52"/>
      <c r="I36" s="51" t="s">
        <v>113</v>
      </c>
      <c r="K36" s="51"/>
      <c r="L36" s="51"/>
      <c r="M36" s="51"/>
      <c r="N36" s="52"/>
    </row>
    <row r="37" spans="1:14" s="19" customFormat="1" ht="30.95" customHeight="1">
      <c r="A37" s="77"/>
      <c r="B37" s="60" t="s">
        <v>1</v>
      </c>
      <c r="C37" s="61"/>
      <c r="D37" s="75" t="s">
        <v>114</v>
      </c>
      <c r="E37" s="75"/>
      <c r="F37" s="75"/>
      <c r="G37" s="75"/>
      <c r="H37" s="75"/>
      <c r="I37" s="75" t="s">
        <v>115</v>
      </c>
      <c r="J37" s="75"/>
      <c r="K37" s="75"/>
      <c r="L37" s="75"/>
      <c r="M37" s="75"/>
      <c r="N37" s="75"/>
    </row>
    <row r="38" spans="1:14" s="19" customFormat="1" ht="30.95" customHeight="1">
      <c r="A38" s="77"/>
      <c r="B38" s="60" t="s">
        <v>1</v>
      </c>
      <c r="C38" s="61"/>
      <c r="D38" s="75" t="s">
        <v>116</v>
      </c>
      <c r="E38" s="75"/>
      <c r="F38" s="75"/>
      <c r="G38" s="75"/>
      <c r="H38" s="75"/>
      <c r="I38" s="75" t="s">
        <v>117</v>
      </c>
      <c r="J38" s="75"/>
      <c r="K38" s="75"/>
      <c r="L38" s="75"/>
      <c r="M38" s="75"/>
      <c r="N38" s="75"/>
    </row>
    <row r="39" spans="1:14" s="19" customFormat="1" ht="30.95" customHeight="1">
      <c r="A39" s="77"/>
      <c r="B39" s="60" t="s">
        <v>94</v>
      </c>
      <c r="C39" s="61"/>
      <c r="D39" s="55" t="s">
        <v>118</v>
      </c>
      <c r="E39" s="58"/>
      <c r="F39" s="58"/>
      <c r="G39" s="58"/>
      <c r="H39" s="59"/>
      <c r="I39" s="62" t="s">
        <v>119</v>
      </c>
      <c r="J39" s="58"/>
      <c r="K39" s="58"/>
      <c r="L39" s="58"/>
      <c r="M39" s="58"/>
      <c r="N39" s="59"/>
    </row>
    <row r="40" spans="1:14" s="19" customFormat="1" ht="53.25" customHeight="1">
      <c r="A40" s="77"/>
      <c r="B40" s="60" t="s">
        <v>95</v>
      </c>
      <c r="C40" s="61"/>
      <c r="D40" s="55" t="s">
        <v>118</v>
      </c>
      <c r="E40" s="58"/>
      <c r="F40" s="58"/>
      <c r="G40" s="58"/>
      <c r="H40" s="59"/>
      <c r="I40" s="55" t="s">
        <v>120</v>
      </c>
      <c r="J40" s="58"/>
      <c r="K40" s="58"/>
      <c r="L40" s="58"/>
      <c r="M40" s="58"/>
      <c r="N40" s="59"/>
    </row>
    <row r="41" spans="1:14" s="19" customFormat="1" ht="30.95" customHeight="1">
      <c r="A41" s="77"/>
      <c r="B41" s="60" t="s">
        <v>96</v>
      </c>
      <c r="C41" s="61"/>
      <c r="D41" s="55" t="s">
        <v>121</v>
      </c>
      <c r="E41" s="58"/>
      <c r="F41" s="58"/>
      <c r="G41" s="58"/>
      <c r="H41" s="59"/>
      <c r="I41" s="55" t="s">
        <v>122</v>
      </c>
      <c r="J41" s="58"/>
      <c r="K41" s="58"/>
      <c r="L41" s="58"/>
      <c r="M41" s="58"/>
      <c r="N41" s="59"/>
    </row>
    <row r="42" spans="1:14" s="19" customFormat="1" ht="55.5" customHeight="1">
      <c r="A42" s="77"/>
      <c r="B42" s="60" t="s">
        <v>88</v>
      </c>
      <c r="C42" s="61"/>
      <c r="D42" s="55" t="s">
        <v>123</v>
      </c>
      <c r="E42" s="56"/>
      <c r="F42" s="56"/>
      <c r="G42" s="56"/>
      <c r="H42" s="57"/>
      <c r="I42" s="55" t="s">
        <v>124</v>
      </c>
      <c r="J42" s="56"/>
      <c r="K42" s="56"/>
      <c r="L42" s="56"/>
      <c r="M42" s="56"/>
      <c r="N42" s="57"/>
    </row>
    <row r="43" spans="1:14" s="19" customFormat="1" ht="69.75" customHeight="1">
      <c r="A43" s="77"/>
      <c r="B43" s="60" t="s">
        <v>89</v>
      </c>
      <c r="C43" s="61"/>
      <c r="D43" s="55" t="s">
        <v>127</v>
      </c>
      <c r="E43" s="58"/>
      <c r="F43" s="58"/>
      <c r="G43" s="58"/>
      <c r="H43" s="59"/>
      <c r="I43" s="55" t="s">
        <v>128</v>
      </c>
      <c r="J43" s="56"/>
      <c r="K43" s="56"/>
      <c r="L43" s="56"/>
      <c r="M43" s="56"/>
      <c r="N43" s="57"/>
    </row>
    <row r="44" spans="1:14" s="19" customFormat="1" ht="72.75" customHeight="1">
      <c r="A44" s="78"/>
      <c r="B44" s="60" t="s">
        <v>89</v>
      </c>
      <c r="C44" s="61"/>
      <c r="D44" s="55" t="s">
        <v>125</v>
      </c>
      <c r="E44" s="58"/>
      <c r="F44" s="58"/>
      <c r="G44" s="58"/>
      <c r="H44" s="59"/>
      <c r="I44" s="55" t="s">
        <v>126</v>
      </c>
      <c r="J44" s="56"/>
      <c r="K44" s="56"/>
      <c r="L44" s="56"/>
      <c r="M44" s="56"/>
      <c r="N44" s="57"/>
    </row>
    <row r="45" spans="1:14" ht="30.95" customHeight="1">
      <c r="A45" s="48" t="s">
        <v>13</v>
      </c>
      <c r="B45" s="48"/>
      <c r="C45" s="49" t="s">
        <v>14</v>
      </c>
      <c r="D45" s="41"/>
      <c r="E45" s="49"/>
      <c r="F45" s="49" t="s">
        <v>15</v>
      </c>
      <c r="G45" s="50"/>
      <c r="H45" s="48"/>
      <c r="I45" s="48"/>
      <c r="J45" s="48" t="s">
        <v>16</v>
      </c>
      <c r="K45" s="48"/>
      <c r="L45" s="48"/>
      <c r="M45" s="48"/>
      <c r="N45" s="48"/>
    </row>
    <row r="46" spans="1:14" ht="30.95" customHeight="1">
      <c r="A46" s="43"/>
      <c r="B46" s="43"/>
      <c r="C46" s="43"/>
      <c r="D46" s="43"/>
      <c r="E46" s="49"/>
      <c r="F46" s="49" t="s">
        <v>17</v>
      </c>
      <c r="G46" s="50"/>
      <c r="H46" s="48"/>
      <c r="I46" s="48"/>
      <c r="J46" s="48"/>
      <c r="K46" s="48"/>
      <c r="L46" s="48"/>
      <c r="M46" s="48"/>
      <c r="N46" s="48"/>
    </row>
    <row r="47" spans="1:14" ht="30" customHeight="1">
      <c r="A47" s="41" t="s">
        <v>56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8"/>
    </row>
    <row r="48" spans="1:14" ht="30" customHeight="1">
      <c r="A48" s="48" t="s">
        <v>57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8"/>
    </row>
    <row r="49" spans="1:14" ht="30" customHeight="1">
      <c r="A49" s="83" t="s">
        <v>58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43"/>
      <c r="N49" s="48"/>
    </row>
    <row r="50" spans="1:14" ht="30" customHeight="1">
      <c r="A50" s="85" t="s">
        <v>59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43"/>
      <c r="N50" s="48"/>
    </row>
    <row r="51" spans="1:14" ht="25.5" customHeight="1">
      <c r="F51" s="81"/>
      <c r="G51" s="81"/>
      <c r="H51" s="81"/>
      <c r="I51" s="81"/>
      <c r="J51" s="81"/>
      <c r="K51" s="81"/>
      <c r="L51" s="81"/>
      <c r="M51" s="81"/>
      <c r="N51" s="81"/>
    </row>
  </sheetData>
  <mergeCells count="94">
    <mergeCell ref="F4:H4"/>
    <mergeCell ref="I4:L4"/>
    <mergeCell ref="A6:A16"/>
    <mergeCell ref="N4:N5"/>
    <mergeCell ref="K5:L5"/>
    <mergeCell ref="A1:N1"/>
    <mergeCell ref="M4:M5"/>
    <mergeCell ref="A3:C5"/>
    <mergeCell ref="D3:D5"/>
    <mergeCell ref="E3:E5"/>
    <mergeCell ref="M3:N3"/>
    <mergeCell ref="F3:L3"/>
    <mergeCell ref="B9:C9"/>
    <mergeCell ref="K9:L9"/>
    <mergeCell ref="B13:C13"/>
    <mergeCell ref="I43:N43"/>
    <mergeCell ref="B14:C14"/>
    <mergeCell ref="D35:H35"/>
    <mergeCell ref="I35:N35"/>
    <mergeCell ref="B38:C38"/>
    <mergeCell ref="D38:H38"/>
    <mergeCell ref="D39:H39"/>
    <mergeCell ref="I39:N39"/>
    <mergeCell ref="B43:C43"/>
    <mergeCell ref="B42:C42"/>
    <mergeCell ref="B41:C41"/>
    <mergeCell ref="B39:C39"/>
    <mergeCell ref="B35:C35"/>
    <mergeCell ref="B37:C37"/>
    <mergeCell ref="D37:H37"/>
    <mergeCell ref="I37:N37"/>
    <mergeCell ref="D41:H41"/>
    <mergeCell ref="B40:C40"/>
    <mergeCell ref="B15:C15"/>
    <mergeCell ref="B16:C16"/>
    <mergeCell ref="D16:N16"/>
    <mergeCell ref="K15:L15"/>
    <mergeCell ref="D40:H40"/>
    <mergeCell ref="I30:N30"/>
    <mergeCell ref="A29:A44"/>
    <mergeCell ref="I41:N41"/>
    <mergeCell ref="D30:H30"/>
    <mergeCell ref="F51:N51"/>
    <mergeCell ref="A49:L49"/>
    <mergeCell ref="A50:L50"/>
    <mergeCell ref="L22:N22"/>
    <mergeCell ref="A23:B23"/>
    <mergeCell ref="J23:K23"/>
    <mergeCell ref="L23:N23"/>
    <mergeCell ref="A22:B22"/>
    <mergeCell ref="J22:K22"/>
    <mergeCell ref="A24:N24"/>
    <mergeCell ref="B29:C29"/>
    <mergeCell ref="D26:H28"/>
    <mergeCell ref="I26:N28"/>
    <mergeCell ref="B44:C44"/>
    <mergeCell ref="B36:C36"/>
    <mergeCell ref="K6:L6"/>
    <mergeCell ref="B8:C8"/>
    <mergeCell ref="D43:H43"/>
    <mergeCell ref="D29:H29"/>
    <mergeCell ref="I29:N29"/>
    <mergeCell ref="I38:N38"/>
    <mergeCell ref="B34:C34"/>
    <mergeCell ref="B30:C30"/>
    <mergeCell ref="I40:N40"/>
    <mergeCell ref="B32:C32"/>
    <mergeCell ref="B31:C31"/>
    <mergeCell ref="D31:H31"/>
    <mergeCell ref="I31:N31"/>
    <mergeCell ref="K13:L13"/>
    <mergeCell ref="D42:H42"/>
    <mergeCell ref="I42:N42"/>
    <mergeCell ref="K14:L14"/>
    <mergeCell ref="D44:H44"/>
    <mergeCell ref="I44:N44"/>
    <mergeCell ref="B6:C6"/>
    <mergeCell ref="B33:C33"/>
    <mergeCell ref="D34:H34"/>
    <mergeCell ref="I34:N34"/>
    <mergeCell ref="I32:N32"/>
    <mergeCell ref="I33:N33"/>
    <mergeCell ref="D33:H33"/>
    <mergeCell ref="D32:H32"/>
    <mergeCell ref="A26:C28"/>
    <mergeCell ref="B12:C12"/>
    <mergeCell ref="K7:L7"/>
    <mergeCell ref="B10:C10"/>
    <mergeCell ref="K10:L10"/>
    <mergeCell ref="K11:L11"/>
    <mergeCell ref="K12:L12"/>
    <mergeCell ref="B11:C11"/>
    <mergeCell ref="K8:L8"/>
    <mergeCell ref="B7:C7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3" firstPageNumber="9" orientation="portrait" useFirstPageNumber="1" r:id="rId1"/>
  <headerFooter alignWithMargins="0">
    <oddFooter>&amp;C&amp;"標楷體,標準"第&amp;P頁，共62頁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5" workbookViewId="0">
      <selection activeCell="A23" sqref="A23"/>
    </sheetView>
  </sheetViews>
  <sheetFormatPr defaultRowHeight="16.5"/>
  <sheetData>
    <row r="1" spans="1:14" ht="21">
      <c r="A1" s="108" t="s">
        <v>47</v>
      </c>
      <c r="B1" s="109"/>
      <c r="C1" s="109"/>
      <c r="D1" s="109"/>
      <c r="E1" s="109"/>
      <c r="F1" s="109"/>
      <c r="G1" s="109"/>
      <c r="H1" s="82"/>
      <c r="I1" s="82"/>
      <c r="J1" s="82"/>
      <c r="K1" s="82"/>
      <c r="L1" s="82"/>
      <c r="M1" s="82"/>
      <c r="N1" s="82"/>
    </row>
    <row r="2" spans="1:14" ht="21">
      <c r="A2" s="15" t="s">
        <v>30</v>
      </c>
      <c r="H2" s="1"/>
      <c r="I2" s="1"/>
      <c r="J2" s="1"/>
      <c r="K2" s="1"/>
      <c r="L2" s="1"/>
      <c r="M2" s="1"/>
      <c r="N2" s="1"/>
    </row>
    <row r="3" spans="1:14" ht="21">
      <c r="A3" s="15" t="s">
        <v>48</v>
      </c>
      <c r="H3" s="1"/>
      <c r="I3" s="1"/>
      <c r="J3" s="1"/>
      <c r="K3" s="1"/>
      <c r="L3" s="1"/>
      <c r="M3" s="1"/>
      <c r="N3" s="1"/>
    </row>
    <row r="4" spans="1:14" ht="21">
      <c r="A4" s="15" t="s">
        <v>49</v>
      </c>
      <c r="H4" s="1"/>
      <c r="I4" s="1"/>
      <c r="J4" s="1"/>
      <c r="K4" s="1"/>
      <c r="L4" s="1"/>
      <c r="M4" s="1"/>
      <c r="N4" s="1"/>
    </row>
    <row r="5" spans="1:14" ht="21">
      <c r="A5" s="15" t="s">
        <v>50</v>
      </c>
      <c r="H5" s="1"/>
      <c r="I5" s="1"/>
      <c r="J5" s="1"/>
      <c r="K5" s="1"/>
      <c r="L5" s="1"/>
      <c r="M5" s="1"/>
      <c r="N5" s="1"/>
    </row>
    <row r="6" spans="1:14" ht="21">
      <c r="A6" s="15" t="s">
        <v>51</v>
      </c>
      <c r="H6" s="1"/>
      <c r="I6" s="1"/>
      <c r="J6" s="1"/>
      <c r="K6" s="1"/>
      <c r="L6" s="1"/>
      <c r="M6" s="1"/>
      <c r="N6" s="1"/>
    </row>
    <row r="7" spans="1:14" ht="21">
      <c r="A7" s="15" t="s">
        <v>31</v>
      </c>
      <c r="H7" s="1"/>
      <c r="I7" s="1"/>
      <c r="J7" s="1"/>
      <c r="K7" s="1"/>
      <c r="L7" s="1"/>
      <c r="M7" s="1"/>
      <c r="N7" s="1"/>
    </row>
    <row r="8" spans="1:14" ht="21">
      <c r="A8" s="15" t="s">
        <v>52</v>
      </c>
      <c r="H8" s="1"/>
      <c r="I8" s="1"/>
      <c r="J8" s="1"/>
      <c r="K8" s="1"/>
      <c r="L8" s="1"/>
      <c r="M8" s="1"/>
      <c r="N8" s="1"/>
    </row>
    <row r="9" spans="1:14" ht="21">
      <c r="A9" s="15" t="s">
        <v>39</v>
      </c>
      <c r="H9" s="1"/>
      <c r="I9" s="1"/>
      <c r="J9" s="1"/>
      <c r="K9" s="1"/>
      <c r="L9" s="1"/>
      <c r="M9" s="1"/>
      <c r="N9" s="1"/>
    </row>
    <row r="10" spans="1:14" ht="21">
      <c r="A10" s="15" t="s">
        <v>38</v>
      </c>
      <c r="H10" s="1"/>
      <c r="I10" s="1"/>
      <c r="J10" s="1"/>
      <c r="K10" s="1"/>
      <c r="L10" s="1"/>
      <c r="M10" s="1"/>
      <c r="N10" s="1"/>
    </row>
    <row r="11" spans="1:14" ht="21">
      <c r="A11" s="110" t="s">
        <v>35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4" ht="21">
      <c r="A12" s="15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21">
      <c r="A13" s="107" t="s">
        <v>40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ht="21">
      <c r="A14" s="15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21">
      <c r="A15" s="107" t="s">
        <v>42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ht="21">
      <c r="A16" s="107" t="s">
        <v>46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21">
      <c r="A17" s="107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21">
      <c r="A18" s="107" t="s">
        <v>37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ht="21">
      <c r="A19" s="15" t="s">
        <v>45</v>
      </c>
      <c r="H19" s="1"/>
      <c r="I19" s="1"/>
      <c r="J19" s="1"/>
      <c r="K19" s="1"/>
      <c r="L19" s="1"/>
      <c r="M19" s="1"/>
      <c r="N19" s="1"/>
    </row>
    <row r="20" spans="1:14" ht="21">
      <c r="A20" s="15" t="s">
        <v>44</v>
      </c>
      <c r="H20" s="1"/>
      <c r="I20" s="1"/>
      <c r="J20" s="1"/>
      <c r="K20" s="1"/>
      <c r="L20" s="1"/>
      <c r="M20" s="1"/>
      <c r="N20" s="1"/>
    </row>
    <row r="21" spans="1:14" ht="21">
      <c r="A21" s="15" t="s">
        <v>60</v>
      </c>
      <c r="H21" s="1"/>
      <c r="I21" s="1"/>
      <c r="J21" s="1"/>
      <c r="K21" s="1"/>
      <c r="L21" s="1"/>
      <c r="M21" s="1"/>
      <c r="N21" s="1"/>
    </row>
    <row r="22" spans="1:14" ht="21">
      <c r="A22" s="15" t="s">
        <v>61</v>
      </c>
      <c r="H22" s="1"/>
      <c r="I22" s="1"/>
      <c r="J22" s="1"/>
      <c r="K22" s="1"/>
      <c r="L22" s="1"/>
      <c r="M22" s="1"/>
      <c r="N22" s="1"/>
    </row>
    <row r="23" spans="1:14" ht="21">
      <c r="A23" s="15" t="s">
        <v>32</v>
      </c>
      <c r="H23" s="1"/>
      <c r="I23" s="1"/>
      <c r="J23" s="1"/>
      <c r="K23" s="1"/>
      <c r="L23" s="1"/>
      <c r="M23" s="1"/>
      <c r="N23" s="1"/>
    </row>
    <row r="24" spans="1:14" ht="21">
      <c r="A24" s="15" t="s">
        <v>33</v>
      </c>
      <c r="H24" s="1"/>
      <c r="I24" s="1"/>
      <c r="J24" s="1"/>
      <c r="K24" s="1"/>
      <c r="L24" s="1"/>
      <c r="M24" s="1"/>
      <c r="N24" s="1"/>
    </row>
    <row r="25" spans="1:14" ht="21">
      <c r="A25" s="15" t="s">
        <v>34</v>
      </c>
      <c r="H25" s="1"/>
      <c r="I25" s="1"/>
      <c r="J25" s="1"/>
      <c r="K25" s="1"/>
      <c r="L25" s="1"/>
      <c r="M25" s="1"/>
      <c r="N25" s="1"/>
    </row>
  </sheetData>
  <mergeCells count="7">
    <mergeCell ref="A18:N18"/>
    <mergeCell ref="A16:N16"/>
    <mergeCell ref="A1:N1"/>
    <mergeCell ref="A11:N11"/>
    <mergeCell ref="A13:N13"/>
    <mergeCell ref="A17:N17"/>
    <mergeCell ref="A15:N15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F24" sqref="F24:F25"/>
    </sheetView>
  </sheetViews>
  <sheetFormatPr defaultRowHeight="16.5"/>
  <sheetData>
    <row r="1" spans="1:16">
      <c r="A1" s="131" t="s">
        <v>67</v>
      </c>
      <c r="B1" s="131"/>
      <c r="C1" s="131"/>
      <c r="D1" s="132" t="s">
        <v>68</v>
      </c>
      <c r="E1" s="134" t="s">
        <v>69</v>
      </c>
      <c r="F1" s="101" t="s">
        <v>70</v>
      </c>
      <c r="G1" s="101" t="s">
        <v>71</v>
      </c>
      <c r="H1" s="79" t="s">
        <v>72</v>
      </c>
      <c r="I1" s="105"/>
      <c r="J1" s="105"/>
      <c r="K1" s="105"/>
      <c r="L1" s="105"/>
      <c r="M1" s="105"/>
      <c r="N1" s="80"/>
      <c r="O1" s="129" t="s">
        <v>73</v>
      </c>
      <c r="P1" s="129"/>
    </row>
    <row r="2" spans="1:16">
      <c r="A2" s="131"/>
      <c r="B2" s="131"/>
      <c r="C2" s="131"/>
      <c r="D2" s="133"/>
      <c r="E2" s="133"/>
      <c r="F2" s="106"/>
      <c r="G2" s="106"/>
      <c r="H2" s="101" t="s">
        <v>74</v>
      </c>
      <c r="I2" s="129" t="s">
        <v>70</v>
      </c>
      <c r="J2" s="129"/>
      <c r="K2" s="101" t="s">
        <v>74</v>
      </c>
      <c r="L2" s="129" t="s">
        <v>71</v>
      </c>
      <c r="M2" s="129"/>
      <c r="N2" s="129"/>
      <c r="O2" s="111" t="s">
        <v>70</v>
      </c>
      <c r="P2" s="111" t="s">
        <v>71</v>
      </c>
    </row>
    <row r="3" spans="1:16" ht="33">
      <c r="A3" s="131"/>
      <c r="B3" s="131"/>
      <c r="C3" s="131"/>
      <c r="D3" s="102"/>
      <c r="E3" s="102"/>
      <c r="F3" s="102"/>
      <c r="G3" s="102"/>
      <c r="H3" s="102"/>
      <c r="I3" s="31" t="s">
        <v>75</v>
      </c>
      <c r="J3" s="34" t="s">
        <v>76</v>
      </c>
      <c r="K3" s="102"/>
      <c r="L3" s="32" t="s">
        <v>75</v>
      </c>
      <c r="M3" s="103" t="s">
        <v>76</v>
      </c>
      <c r="N3" s="104"/>
      <c r="O3" s="111"/>
      <c r="P3" s="111"/>
    </row>
    <row r="4" spans="1:16">
      <c r="A4" s="111" t="s">
        <v>77</v>
      </c>
      <c r="B4" s="113" t="s">
        <v>78</v>
      </c>
      <c r="C4" s="113"/>
      <c r="D4" s="18"/>
      <c r="E4" s="18"/>
      <c r="F4" s="18"/>
      <c r="G4" s="18"/>
      <c r="H4" s="18"/>
      <c r="I4" s="18"/>
      <c r="J4" s="18"/>
      <c r="K4" s="18"/>
      <c r="L4" s="18"/>
      <c r="M4" s="114"/>
      <c r="N4" s="115"/>
      <c r="O4" s="18"/>
      <c r="P4" s="18"/>
    </row>
    <row r="5" spans="1:16">
      <c r="A5" s="112"/>
      <c r="B5" s="113" t="s">
        <v>0</v>
      </c>
      <c r="C5" s="113"/>
      <c r="D5" s="18">
        <f>981*5*4</f>
        <v>19620</v>
      </c>
      <c r="E5" s="18">
        <v>1255</v>
      </c>
      <c r="F5" s="18">
        <v>981</v>
      </c>
      <c r="G5" s="18">
        <v>1255</v>
      </c>
      <c r="H5" s="18">
        <v>6</v>
      </c>
      <c r="I5" s="18">
        <v>0</v>
      </c>
      <c r="J5" s="18">
        <v>6</v>
      </c>
      <c r="K5" s="18">
        <v>99</v>
      </c>
      <c r="L5" s="18">
        <v>0</v>
      </c>
      <c r="M5" s="114">
        <v>99</v>
      </c>
      <c r="N5" s="115"/>
      <c r="O5" s="18">
        <f>IF(D5=0,0,100*H5/D5)</f>
        <v>3.0581039755351681E-2</v>
      </c>
      <c r="P5" s="18">
        <f>IF(E5=0,0,100*M5/E5)</f>
        <v>7.8884462151394423</v>
      </c>
    </row>
    <row r="6" spans="1:16">
      <c r="A6" s="112"/>
      <c r="B6" s="113" t="s">
        <v>79</v>
      </c>
      <c r="C6" s="113"/>
      <c r="D6" s="18">
        <v>2412</v>
      </c>
      <c r="E6" s="18">
        <v>881</v>
      </c>
      <c r="F6" s="18">
        <v>108</v>
      </c>
      <c r="G6" s="18">
        <v>205</v>
      </c>
      <c r="H6" s="18">
        <f>SUM(I6:J6)</f>
        <v>108</v>
      </c>
      <c r="I6" s="18">
        <v>36</v>
      </c>
      <c r="J6" s="18">
        <v>72</v>
      </c>
      <c r="K6" s="21">
        <f>SUM(L6:N6)</f>
        <v>205</v>
      </c>
      <c r="L6" s="18">
        <v>142</v>
      </c>
      <c r="M6" s="114">
        <v>63</v>
      </c>
      <c r="N6" s="115"/>
      <c r="O6" s="18">
        <f>IF(D6=0,0,100*F6/D6)</f>
        <v>4.4776119402985071</v>
      </c>
      <c r="P6" s="18">
        <f>IF(E6=0,0,100*G6/E6)</f>
        <v>23.269012485811579</v>
      </c>
    </row>
    <row r="7" spans="1:16">
      <c r="A7" s="112"/>
      <c r="B7" s="113" t="s">
        <v>80</v>
      </c>
      <c r="C7" s="113"/>
      <c r="D7" s="33">
        <v>1080</v>
      </c>
      <c r="E7" s="33">
        <v>703</v>
      </c>
      <c r="F7" s="33">
        <v>144</v>
      </c>
      <c r="G7" s="33">
        <v>56</v>
      </c>
      <c r="H7" s="18">
        <v>144</v>
      </c>
      <c r="I7" s="33">
        <v>0</v>
      </c>
      <c r="J7" s="33">
        <v>144</v>
      </c>
      <c r="K7" s="21">
        <v>56</v>
      </c>
      <c r="L7" s="33">
        <v>0</v>
      </c>
      <c r="M7" s="118">
        <v>56</v>
      </c>
      <c r="N7" s="118"/>
      <c r="O7" s="33">
        <v>13.33</v>
      </c>
      <c r="P7" s="33">
        <v>7.9</v>
      </c>
    </row>
    <row r="8" spans="1:16">
      <c r="A8" s="112"/>
      <c r="B8" s="113" t="s">
        <v>81</v>
      </c>
      <c r="C8" s="113"/>
      <c r="D8" s="18">
        <v>4698</v>
      </c>
      <c r="E8" s="18">
        <v>1272</v>
      </c>
      <c r="F8" s="18">
        <v>2</v>
      </c>
      <c r="G8" s="18">
        <v>30</v>
      </c>
      <c r="H8" s="18">
        <f t="shared" ref="H8:H14" si="0">SUM(I8:J8)</f>
        <v>36</v>
      </c>
      <c r="I8" s="18"/>
      <c r="J8" s="18">
        <v>36</v>
      </c>
      <c r="K8" s="21">
        <f t="shared" ref="K8:K14" si="1">SUM(L8:N8)</f>
        <v>30</v>
      </c>
      <c r="L8" s="18"/>
      <c r="M8" s="114">
        <v>30</v>
      </c>
      <c r="N8" s="115"/>
      <c r="O8" s="18">
        <f t="shared" ref="O8:P14" si="2">IF(D8=0,0,100*F8/D8)</f>
        <v>4.2571306939123033E-2</v>
      </c>
      <c r="P8" s="18">
        <f t="shared" si="2"/>
        <v>2.358490566037736</v>
      </c>
    </row>
    <row r="9" spans="1:16">
      <c r="A9" s="112"/>
      <c r="B9" s="113" t="s">
        <v>82</v>
      </c>
      <c r="C9" s="113"/>
      <c r="D9" s="18">
        <v>2736</v>
      </c>
      <c r="E9" s="18">
        <v>1010</v>
      </c>
      <c r="F9" s="18">
        <v>2</v>
      </c>
      <c r="G9" s="18">
        <v>63</v>
      </c>
      <c r="H9" s="18">
        <f t="shared" si="0"/>
        <v>36</v>
      </c>
      <c r="I9" s="18"/>
      <c r="J9" s="18">
        <v>36</v>
      </c>
      <c r="K9" s="21">
        <f t="shared" si="1"/>
        <v>63</v>
      </c>
      <c r="L9" s="18"/>
      <c r="M9" s="114">
        <v>63</v>
      </c>
      <c r="N9" s="115"/>
      <c r="O9" s="18">
        <f t="shared" si="2"/>
        <v>7.3099415204678359E-2</v>
      </c>
      <c r="P9" s="18">
        <f t="shared" si="2"/>
        <v>6.2376237623762378</v>
      </c>
    </row>
    <row r="10" spans="1:16">
      <c r="A10" s="112"/>
      <c r="B10" s="113" t="s">
        <v>83</v>
      </c>
      <c r="C10" s="113"/>
      <c r="D10" s="18">
        <v>2898</v>
      </c>
      <c r="E10" s="18">
        <v>724</v>
      </c>
      <c r="F10" s="18">
        <v>2</v>
      </c>
      <c r="G10" s="18">
        <v>30</v>
      </c>
      <c r="H10" s="18">
        <f t="shared" si="0"/>
        <v>36</v>
      </c>
      <c r="I10" s="18"/>
      <c r="J10" s="18">
        <v>36</v>
      </c>
      <c r="K10" s="21">
        <f t="shared" si="1"/>
        <v>30</v>
      </c>
      <c r="L10" s="18"/>
      <c r="M10" s="114">
        <v>30</v>
      </c>
      <c r="N10" s="115"/>
      <c r="O10" s="18">
        <f t="shared" si="2"/>
        <v>6.901311249137336E-2</v>
      </c>
      <c r="P10" s="18">
        <f t="shared" si="2"/>
        <v>4.1436464088397793</v>
      </c>
    </row>
    <row r="11" spans="1:16">
      <c r="A11" s="112"/>
      <c r="B11" s="113" t="s">
        <v>84</v>
      </c>
      <c r="C11" s="113"/>
      <c r="D11" s="18">
        <v>684</v>
      </c>
      <c r="E11" s="35">
        <v>1774</v>
      </c>
      <c r="F11" s="18">
        <v>64</v>
      </c>
      <c r="G11" s="18">
        <v>664</v>
      </c>
      <c r="H11" s="18">
        <v>64</v>
      </c>
      <c r="I11" s="18"/>
      <c r="J11" s="18"/>
      <c r="K11" s="18">
        <v>664</v>
      </c>
      <c r="L11" s="18">
        <v>0</v>
      </c>
      <c r="M11" s="114"/>
      <c r="N11" s="115"/>
      <c r="O11" s="30">
        <f t="shared" si="2"/>
        <v>9.3567251461988299</v>
      </c>
      <c r="P11" s="18">
        <f t="shared" si="2"/>
        <v>37.429537767756486</v>
      </c>
    </row>
    <row r="12" spans="1:16">
      <c r="A12" s="112"/>
      <c r="B12" s="113" t="s">
        <v>85</v>
      </c>
      <c r="C12" s="113"/>
      <c r="D12" s="36">
        <v>38628</v>
      </c>
      <c r="E12" s="36">
        <v>2100</v>
      </c>
      <c r="F12" s="36">
        <v>396</v>
      </c>
      <c r="G12" s="36">
        <v>189</v>
      </c>
      <c r="H12" s="36">
        <v>396</v>
      </c>
      <c r="I12" s="37">
        <v>0</v>
      </c>
      <c r="J12" s="36">
        <v>396</v>
      </c>
      <c r="K12" s="38">
        <v>189</v>
      </c>
      <c r="L12" s="36">
        <v>189</v>
      </c>
      <c r="M12" s="135">
        <v>0</v>
      </c>
      <c r="N12" s="135"/>
      <c r="O12" s="24">
        <f t="shared" si="2"/>
        <v>1.0251630941286114</v>
      </c>
      <c r="P12" s="18">
        <f t="shared" si="2"/>
        <v>9</v>
      </c>
    </row>
    <row r="13" spans="1:16">
      <c r="A13" s="112"/>
      <c r="B13" s="113" t="s">
        <v>1</v>
      </c>
      <c r="C13" s="113"/>
      <c r="D13" s="25">
        <v>630</v>
      </c>
      <c r="E13" s="25">
        <v>1473</v>
      </c>
      <c r="F13" s="25">
        <v>72</v>
      </c>
      <c r="G13" s="25">
        <v>110</v>
      </c>
      <c r="H13" s="18">
        <v>72</v>
      </c>
      <c r="I13" s="25">
        <v>0</v>
      </c>
      <c r="J13" s="25">
        <v>72</v>
      </c>
      <c r="K13" s="21">
        <v>110</v>
      </c>
      <c r="L13" s="25">
        <v>0</v>
      </c>
      <c r="M13" s="125">
        <v>110</v>
      </c>
      <c r="N13" s="126"/>
      <c r="O13" s="30">
        <f t="shared" si="2"/>
        <v>11.428571428571429</v>
      </c>
      <c r="P13" s="18">
        <f t="shared" si="2"/>
        <v>7.4677528852681601</v>
      </c>
    </row>
    <row r="14" spans="1:16">
      <c r="A14" s="112"/>
      <c r="B14" s="113" t="s">
        <v>2</v>
      </c>
      <c r="C14" s="113"/>
      <c r="D14" s="18">
        <v>700</v>
      </c>
      <c r="E14" s="18">
        <v>1231</v>
      </c>
      <c r="F14" s="18">
        <v>700</v>
      </c>
      <c r="G14" s="18">
        <v>1231</v>
      </c>
      <c r="H14" s="18">
        <f t="shared" si="0"/>
        <v>66</v>
      </c>
      <c r="I14" s="18">
        <v>42</v>
      </c>
      <c r="J14" s="18">
        <v>24</v>
      </c>
      <c r="K14" s="21">
        <f t="shared" si="1"/>
        <v>1233</v>
      </c>
      <c r="L14" s="18">
        <v>1158</v>
      </c>
      <c r="M14" s="114">
        <v>75</v>
      </c>
      <c r="N14" s="115"/>
      <c r="O14" s="18">
        <f t="shared" si="2"/>
        <v>100</v>
      </c>
      <c r="P14" s="18">
        <f t="shared" si="2"/>
        <v>100</v>
      </c>
    </row>
    <row r="15" spans="1:16">
      <c r="A15" s="33"/>
      <c r="B15" s="33"/>
      <c r="C15" s="33"/>
      <c r="D15" s="33"/>
      <c r="E15" s="33"/>
      <c r="F15" s="33"/>
      <c r="G15" s="33"/>
      <c r="H15" s="20"/>
      <c r="I15" s="33"/>
      <c r="J15" s="116"/>
      <c r="K15" s="117"/>
      <c r="L15" s="33"/>
      <c r="M15" s="33"/>
    </row>
    <row r="16" spans="1:16">
      <c r="A16" s="131" t="s">
        <v>9</v>
      </c>
      <c r="B16" s="131"/>
      <c r="C16" s="131"/>
      <c r="D16" s="132" t="s">
        <v>53</v>
      </c>
      <c r="E16" s="134" t="s">
        <v>21</v>
      </c>
      <c r="F16" s="101" t="s">
        <v>22</v>
      </c>
      <c r="G16" s="101" t="s">
        <v>23</v>
      </c>
      <c r="H16" s="79" t="s">
        <v>24</v>
      </c>
      <c r="I16" s="105"/>
      <c r="J16" s="105"/>
      <c r="K16" s="105"/>
      <c r="L16" s="105"/>
      <c r="M16" s="105"/>
      <c r="N16" s="80"/>
      <c r="O16" s="129" t="s">
        <v>25</v>
      </c>
      <c r="P16" s="129"/>
    </row>
    <row r="17" spans="1:16">
      <c r="A17" s="131"/>
      <c r="B17" s="131"/>
      <c r="C17" s="131"/>
      <c r="D17" s="133"/>
      <c r="E17" s="133"/>
      <c r="F17" s="106"/>
      <c r="G17" s="106"/>
      <c r="H17" s="101" t="s">
        <v>26</v>
      </c>
      <c r="I17" s="129" t="s">
        <v>22</v>
      </c>
      <c r="J17" s="129"/>
      <c r="K17" s="101" t="s">
        <v>26</v>
      </c>
      <c r="L17" s="129" t="s">
        <v>23</v>
      </c>
      <c r="M17" s="129"/>
      <c r="N17" s="129"/>
      <c r="O17" s="111" t="s">
        <v>22</v>
      </c>
      <c r="P17" s="111" t="s">
        <v>23</v>
      </c>
    </row>
    <row r="18" spans="1:16" ht="33">
      <c r="A18" s="131"/>
      <c r="B18" s="131"/>
      <c r="C18" s="131"/>
      <c r="D18" s="102"/>
      <c r="E18" s="102"/>
      <c r="F18" s="102"/>
      <c r="G18" s="102"/>
      <c r="H18" s="102"/>
      <c r="I18" s="31" t="s">
        <v>27</v>
      </c>
      <c r="J18" s="34" t="s">
        <v>54</v>
      </c>
      <c r="K18" s="102"/>
      <c r="L18" s="32" t="s">
        <v>27</v>
      </c>
      <c r="M18" s="103" t="s">
        <v>54</v>
      </c>
      <c r="N18" s="104"/>
      <c r="O18" s="111"/>
      <c r="P18" s="111"/>
    </row>
    <row r="19" spans="1:16">
      <c r="A19" s="111" t="s">
        <v>55</v>
      </c>
      <c r="B19" s="113" t="s">
        <v>10</v>
      </c>
      <c r="C19" s="113"/>
      <c r="D19" s="18">
        <f>SUM(D20:D29)</f>
        <v>54115</v>
      </c>
      <c r="E19" s="18">
        <f t="shared" ref="E19:G19" si="3">SUM(E20:E29)</f>
        <v>12173</v>
      </c>
      <c r="F19" s="18">
        <f t="shared" si="3"/>
        <v>2049</v>
      </c>
      <c r="G19" s="18">
        <f t="shared" si="3"/>
        <v>4030</v>
      </c>
      <c r="H19" s="18">
        <f>SUM(H20:H29)</f>
        <v>1097</v>
      </c>
      <c r="I19" s="18">
        <f>SUM(I20:I29)</f>
        <v>121</v>
      </c>
      <c r="J19" s="18">
        <f>SUM(J20:J29)</f>
        <v>958</v>
      </c>
      <c r="K19" s="18">
        <f>SUM(K20:K29)</f>
        <v>3944</v>
      </c>
      <c r="L19" s="18">
        <f>SUM(L20:L29)</f>
        <v>2036</v>
      </c>
      <c r="M19" s="114">
        <f>SUM(M20:N29)</f>
        <v>1066</v>
      </c>
      <c r="N19" s="115"/>
      <c r="O19" s="18">
        <f>SUM(O20:O29)</f>
        <v>153.74605880759464</v>
      </c>
      <c r="P19" s="18">
        <f>SUM(P20:P29)</f>
        <v>236.17860492236227</v>
      </c>
    </row>
    <row r="20" spans="1:16">
      <c r="A20" s="112"/>
      <c r="B20" s="113" t="s">
        <v>0</v>
      </c>
      <c r="C20" s="113"/>
      <c r="D20" s="18">
        <v>2358</v>
      </c>
      <c r="E20" s="18">
        <v>1237</v>
      </c>
      <c r="F20" s="18">
        <v>468</v>
      </c>
      <c r="G20" s="18">
        <v>99</v>
      </c>
      <c r="H20" s="18">
        <v>54</v>
      </c>
      <c r="I20" s="18">
        <v>0</v>
      </c>
      <c r="J20" s="18">
        <v>54</v>
      </c>
      <c r="K20" s="18">
        <v>99</v>
      </c>
      <c r="L20" s="18">
        <v>0</v>
      </c>
      <c r="M20" s="114">
        <v>99</v>
      </c>
      <c r="N20" s="115"/>
      <c r="O20" s="18">
        <v>11</v>
      </c>
      <c r="P20" s="18">
        <f>IF(E20=0,0,100*M20/E20)</f>
        <v>8.0032336297493938</v>
      </c>
    </row>
    <row r="21" spans="1:16">
      <c r="A21" s="112"/>
      <c r="B21" s="113" t="s">
        <v>3</v>
      </c>
      <c r="C21" s="113"/>
      <c r="D21" s="33">
        <v>944</v>
      </c>
      <c r="E21" s="33">
        <v>826</v>
      </c>
      <c r="F21" s="33">
        <v>54</v>
      </c>
      <c r="G21" s="33">
        <v>126</v>
      </c>
      <c r="H21" s="33">
        <v>54</v>
      </c>
      <c r="I21" s="33">
        <v>18</v>
      </c>
      <c r="J21" s="33">
        <v>36</v>
      </c>
      <c r="K21" s="20">
        <v>126</v>
      </c>
      <c r="L21" s="33">
        <v>97</v>
      </c>
      <c r="M21" s="116">
        <v>29</v>
      </c>
      <c r="N21" s="117"/>
      <c r="O21" s="33">
        <v>3</v>
      </c>
      <c r="P21" s="33">
        <v>15.254237288135593</v>
      </c>
    </row>
    <row r="22" spans="1:16">
      <c r="A22" s="112"/>
      <c r="B22" s="113" t="s">
        <v>4</v>
      </c>
      <c r="C22" s="113"/>
      <c r="D22" s="33">
        <v>1080</v>
      </c>
      <c r="E22" s="33">
        <v>703</v>
      </c>
      <c r="F22" s="33">
        <v>144</v>
      </c>
      <c r="G22" s="33">
        <v>56</v>
      </c>
      <c r="H22" s="18">
        <v>144</v>
      </c>
      <c r="I22" s="33">
        <v>0</v>
      </c>
      <c r="J22" s="33">
        <v>144</v>
      </c>
      <c r="K22" s="21">
        <v>56</v>
      </c>
      <c r="L22" s="33">
        <v>0</v>
      </c>
      <c r="M22" s="118">
        <v>56</v>
      </c>
      <c r="N22" s="118"/>
      <c r="O22" s="33">
        <v>13.33</v>
      </c>
      <c r="P22" s="33">
        <v>7.9</v>
      </c>
    </row>
    <row r="23" spans="1:16">
      <c r="A23" s="112"/>
      <c r="B23" s="113" t="s">
        <v>62</v>
      </c>
      <c r="C23" s="113"/>
      <c r="D23" s="18">
        <v>4698</v>
      </c>
      <c r="E23" s="18">
        <v>1272</v>
      </c>
      <c r="F23" s="18">
        <v>4</v>
      </c>
      <c r="G23" s="18">
        <v>49</v>
      </c>
      <c r="H23" s="18">
        <v>72</v>
      </c>
      <c r="I23" s="18">
        <v>0</v>
      </c>
      <c r="J23" s="18">
        <v>72</v>
      </c>
      <c r="K23" s="18">
        <v>0</v>
      </c>
      <c r="L23" s="18">
        <v>0</v>
      </c>
      <c r="M23" s="114">
        <v>49</v>
      </c>
      <c r="N23" s="115"/>
      <c r="O23" s="18">
        <v>8.5142613878246065E-2</v>
      </c>
      <c r="P23" s="18">
        <v>3.8522012578616351</v>
      </c>
    </row>
    <row r="24" spans="1:16">
      <c r="A24" s="112"/>
      <c r="B24" s="113" t="s">
        <v>63</v>
      </c>
      <c r="C24" s="113"/>
      <c r="D24" s="18">
        <v>2736</v>
      </c>
      <c r="E24" s="18">
        <v>1010</v>
      </c>
      <c r="F24" s="119">
        <v>2</v>
      </c>
      <c r="G24" s="119">
        <v>50</v>
      </c>
      <c r="H24" s="119">
        <v>36</v>
      </c>
      <c r="I24" s="119">
        <v>0</v>
      </c>
      <c r="J24" s="119">
        <v>36</v>
      </c>
      <c r="K24" s="119">
        <v>0</v>
      </c>
      <c r="L24" s="119">
        <v>0</v>
      </c>
      <c r="M24" s="121">
        <v>50</v>
      </c>
      <c r="N24" s="122"/>
      <c r="O24" s="119">
        <v>7.3099415204678359E-2</v>
      </c>
      <c r="P24" s="119">
        <v>4.9504950495049505</v>
      </c>
    </row>
    <row r="25" spans="1:16">
      <c r="A25" s="112"/>
      <c r="B25" s="113" t="s">
        <v>64</v>
      </c>
      <c r="C25" s="113"/>
      <c r="D25" s="18">
        <v>2898</v>
      </c>
      <c r="E25" s="18">
        <v>724</v>
      </c>
      <c r="F25" s="120"/>
      <c r="G25" s="120"/>
      <c r="H25" s="120"/>
      <c r="I25" s="120"/>
      <c r="J25" s="120"/>
      <c r="K25" s="120"/>
      <c r="L25" s="120"/>
      <c r="M25" s="123"/>
      <c r="N25" s="124"/>
      <c r="O25" s="120"/>
      <c r="P25" s="120"/>
    </row>
    <row r="26" spans="1:16">
      <c r="A26" s="112"/>
      <c r="B26" s="113" t="s">
        <v>5</v>
      </c>
      <c r="C26" s="113"/>
      <c r="D26" s="18">
        <v>1878</v>
      </c>
      <c r="E26" s="18">
        <v>1638</v>
      </c>
      <c r="F26" s="18">
        <v>18</v>
      </c>
      <c r="G26" s="18">
        <v>928</v>
      </c>
      <c r="H26" s="18">
        <v>18</v>
      </c>
      <c r="I26" s="18"/>
      <c r="J26" s="18"/>
      <c r="K26" s="18">
        <v>928</v>
      </c>
      <c r="L26" s="18">
        <v>0</v>
      </c>
      <c r="M26" s="114"/>
      <c r="N26" s="115"/>
      <c r="O26" s="30">
        <v>0.95846645367412142</v>
      </c>
      <c r="P26" s="18">
        <v>56.654456654456652</v>
      </c>
    </row>
    <row r="27" spans="1:16">
      <c r="A27" s="112"/>
      <c r="B27" s="113" t="s">
        <v>6</v>
      </c>
      <c r="C27" s="113"/>
      <c r="D27" s="22">
        <v>36018</v>
      </c>
      <c r="E27" s="22">
        <v>2110</v>
      </c>
      <c r="F27" s="22">
        <v>468</v>
      </c>
      <c r="G27" s="22">
        <v>455</v>
      </c>
      <c r="H27" s="22">
        <v>468</v>
      </c>
      <c r="I27" s="23">
        <v>0</v>
      </c>
      <c r="J27" s="22">
        <v>468</v>
      </c>
      <c r="K27" s="22">
        <v>468</v>
      </c>
      <c r="L27" s="22">
        <v>0</v>
      </c>
      <c r="M27" s="130">
        <v>455</v>
      </c>
      <c r="N27" s="130"/>
      <c r="O27" s="24">
        <f>IF(D27=0,0,100*F27/D27)</f>
        <v>1.2993503248375813</v>
      </c>
      <c r="P27" s="18">
        <f>IF(E27=0,0,100*G27/E27)</f>
        <v>21.563981042654028</v>
      </c>
    </row>
    <row r="28" spans="1:16">
      <c r="A28" s="112"/>
      <c r="B28" s="113" t="s">
        <v>1</v>
      </c>
      <c r="C28" s="113"/>
      <c r="D28" s="25">
        <v>805</v>
      </c>
      <c r="E28" s="25">
        <v>1442</v>
      </c>
      <c r="F28" s="25">
        <v>191</v>
      </c>
      <c r="G28" s="25">
        <v>1056</v>
      </c>
      <c r="H28" s="18">
        <v>191</v>
      </c>
      <c r="I28" s="25">
        <v>65</v>
      </c>
      <c r="J28" s="25">
        <v>126</v>
      </c>
      <c r="K28" s="21">
        <v>1056</v>
      </c>
      <c r="L28" s="25">
        <v>803</v>
      </c>
      <c r="M28" s="125">
        <v>253</v>
      </c>
      <c r="N28" s="126"/>
      <c r="O28" s="30">
        <v>24</v>
      </c>
      <c r="P28" s="18">
        <v>18</v>
      </c>
    </row>
    <row r="29" spans="1:16">
      <c r="A29" s="112"/>
      <c r="B29" s="113" t="s">
        <v>2</v>
      </c>
      <c r="C29" s="113"/>
      <c r="D29" s="18">
        <v>700</v>
      </c>
      <c r="E29" s="26">
        <v>1211</v>
      </c>
      <c r="F29" s="26">
        <v>700</v>
      </c>
      <c r="G29" s="26">
        <v>1211</v>
      </c>
      <c r="H29" s="26">
        <v>60</v>
      </c>
      <c r="I29" s="26">
        <v>38</v>
      </c>
      <c r="J29" s="26">
        <v>22</v>
      </c>
      <c r="K29" s="27">
        <v>1211</v>
      </c>
      <c r="L29" s="26">
        <v>1136</v>
      </c>
      <c r="M29" s="127">
        <v>75</v>
      </c>
      <c r="N29" s="128"/>
      <c r="O29" s="26">
        <f t="shared" ref="O29:P29" si="4">IF(D29=0,0,100*F29/D29)</f>
        <v>100</v>
      </c>
      <c r="P29" s="26">
        <f t="shared" si="4"/>
        <v>100</v>
      </c>
    </row>
    <row r="30" spans="1:16">
      <c r="A30" s="18"/>
      <c r="B30" s="18"/>
      <c r="C30" s="18"/>
      <c r="D30" s="18"/>
      <c r="E30" s="18"/>
      <c r="F30" s="18"/>
      <c r="G30" s="18"/>
      <c r="H30" s="18"/>
      <c r="I30" s="18"/>
      <c r="J30" s="114"/>
      <c r="K30" s="115"/>
      <c r="L30" s="18"/>
      <c r="M30" s="18"/>
    </row>
    <row r="31" spans="1:16">
      <c r="A31" s="131" t="s">
        <v>9</v>
      </c>
      <c r="B31" s="131"/>
      <c r="C31" s="131"/>
      <c r="D31" s="132" t="s">
        <v>53</v>
      </c>
      <c r="E31" s="134" t="s">
        <v>21</v>
      </c>
      <c r="F31" s="101" t="s">
        <v>22</v>
      </c>
      <c r="G31" s="101" t="s">
        <v>23</v>
      </c>
      <c r="H31" s="79" t="s">
        <v>24</v>
      </c>
      <c r="I31" s="105"/>
      <c r="J31" s="105"/>
      <c r="K31" s="105"/>
      <c r="L31" s="105"/>
      <c r="M31" s="105"/>
      <c r="N31" s="80"/>
      <c r="O31" s="129" t="s">
        <v>25</v>
      </c>
      <c r="P31" s="129"/>
    </row>
    <row r="32" spans="1:16">
      <c r="A32" s="131"/>
      <c r="B32" s="131"/>
      <c r="C32" s="131"/>
      <c r="D32" s="133"/>
      <c r="E32" s="133"/>
      <c r="F32" s="106"/>
      <c r="G32" s="106"/>
      <c r="H32" s="101" t="s">
        <v>26</v>
      </c>
      <c r="I32" s="129" t="s">
        <v>22</v>
      </c>
      <c r="J32" s="129"/>
      <c r="K32" s="101" t="s">
        <v>26</v>
      </c>
      <c r="L32" s="129" t="s">
        <v>23</v>
      </c>
      <c r="M32" s="129"/>
      <c r="N32" s="129"/>
      <c r="O32" s="111" t="s">
        <v>22</v>
      </c>
      <c r="P32" s="111" t="s">
        <v>23</v>
      </c>
    </row>
    <row r="33" spans="1:16" ht="33">
      <c r="A33" s="131"/>
      <c r="B33" s="131"/>
      <c r="C33" s="131"/>
      <c r="D33" s="102"/>
      <c r="E33" s="102"/>
      <c r="F33" s="102"/>
      <c r="G33" s="102"/>
      <c r="H33" s="102"/>
      <c r="I33" s="31" t="s">
        <v>27</v>
      </c>
      <c r="J33" s="34" t="s">
        <v>54</v>
      </c>
      <c r="K33" s="102"/>
      <c r="L33" s="32" t="s">
        <v>27</v>
      </c>
      <c r="M33" s="103" t="s">
        <v>54</v>
      </c>
      <c r="N33" s="104"/>
      <c r="O33" s="111"/>
      <c r="P33" s="111"/>
    </row>
    <row r="34" spans="1:16">
      <c r="A34" s="111" t="s">
        <v>55</v>
      </c>
      <c r="B34" s="113" t="s">
        <v>10</v>
      </c>
      <c r="C34" s="113"/>
      <c r="D34" s="18">
        <f>SUM(D35:D44)</f>
        <v>54115</v>
      </c>
      <c r="E34" s="18">
        <f t="shared" ref="E34:G34" si="5">SUM(E35:E44)</f>
        <v>12173</v>
      </c>
      <c r="F34" s="18">
        <f t="shared" si="5"/>
        <v>2049</v>
      </c>
      <c r="G34" s="18">
        <f t="shared" si="5"/>
        <v>4030</v>
      </c>
      <c r="H34" s="18">
        <f>SUM(H35:H44)</f>
        <v>1097</v>
      </c>
      <c r="I34" s="18">
        <f>SUM(I35:I44)</f>
        <v>121</v>
      </c>
      <c r="J34" s="18">
        <f>SUM(J35:J44)</f>
        <v>958</v>
      </c>
      <c r="K34" s="18">
        <f>SUM(K35:K44)</f>
        <v>3944</v>
      </c>
      <c r="L34" s="18">
        <f>SUM(L35:L44)</f>
        <v>2036</v>
      </c>
      <c r="M34" s="114">
        <f>SUM(M35:N44)</f>
        <v>1066</v>
      </c>
      <c r="N34" s="115"/>
      <c r="O34" s="18">
        <f>SUM(O35:O44)</f>
        <v>153.74605880759464</v>
      </c>
      <c r="P34" s="18">
        <f>SUM(P35:P44)</f>
        <v>236.17860492236227</v>
      </c>
    </row>
    <row r="35" spans="1:16">
      <c r="A35" s="112"/>
      <c r="B35" s="113" t="s">
        <v>0</v>
      </c>
      <c r="C35" s="113"/>
      <c r="D35" s="18">
        <v>2358</v>
      </c>
      <c r="E35" s="18">
        <v>1237</v>
      </c>
      <c r="F35" s="18">
        <v>468</v>
      </c>
      <c r="G35" s="18">
        <v>99</v>
      </c>
      <c r="H35" s="18">
        <v>54</v>
      </c>
      <c r="I35" s="18">
        <v>0</v>
      </c>
      <c r="J35" s="18">
        <v>54</v>
      </c>
      <c r="K35" s="18">
        <v>99</v>
      </c>
      <c r="L35" s="18">
        <v>0</v>
      </c>
      <c r="M35" s="114">
        <v>99</v>
      </c>
      <c r="N35" s="115"/>
      <c r="O35" s="18">
        <v>11</v>
      </c>
      <c r="P35" s="18">
        <f>IF(E35=0,0,100*M35/E35)</f>
        <v>8.0032336297493938</v>
      </c>
    </row>
    <row r="36" spans="1:16">
      <c r="A36" s="112"/>
      <c r="B36" s="113" t="s">
        <v>3</v>
      </c>
      <c r="C36" s="113"/>
      <c r="D36" s="33">
        <v>944</v>
      </c>
      <c r="E36" s="33">
        <v>826</v>
      </c>
      <c r="F36" s="33">
        <v>54</v>
      </c>
      <c r="G36" s="33">
        <v>126</v>
      </c>
      <c r="H36" s="33">
        <v>54</v>
      </c>
      <c r="I36" s="33">
        <v>18</v>
      </c>
      <c r="J36" s="33">
        <v>36</v>
      </c>
      <c r="K36" s="20">
        <v>126</v>
      </c>
      <c r="L36" s="33">
        <v>97</v>
      </c>
      <c r="M36" s="116">
        <v>29</v>
      </c>
      <c r="N36" s="117"/>
      <c r="O36" s="33">
        <v>3</v>
      </c>
      <c r="P36" s="33">
        <v>15.254237288135593</v>
      </c>
    </row>
    <row r="37" spans="1:16">
      <c r="A37" s="112"/>
      <c r="B37" s="113" t="s">
        <v>4</v>
      </c>
      <c r="C37" s="113"/>
      <c r="D37" s="33">
        <v>1080</v>
      </c>
      <c r="E37" s="33">
        <v>703</v>
      </c>
      <c r="F37" s="33">
        <v>144</v>
      </c>
      <c r="G37" s="33">
        <v>56</v>
      </c>
      <c r="H37" s="18">
        <v>144</v>
      </c>
      <c r="I37" s="33">
        <v>0</v>
      </c>
      <c r="J37" s="33">
        <v>144</v>
      </c>
      <c r="K37" s="21">
        <v>56</v>
      </c>
      <c r="L37" s="33">
        <v>0</v>
      </c>
      <c r="M37" s="118">
        <v>56</v>
      </c>
      <c r="N37" s="118"/>
      <c r="O37" s="33">
        <v>13.33</v>
      </c>
      <c r="P37" s="33">
        <v>7.9</v>
      </c>
    </row>
    <row r="38" spans="1:16">
      <c r="A38" s="112"/>
      <c r="B38" s="113" t="s">
        <v>62</v>
      </c>
      <c r="C38" s="113"/>
      <c r="D38" s="18">
        <v>4698</v>
      </c>
      <c r="E38" s="18">
        <v>1272</v>
      </c>
      <c r="F38" s="18">
        <v>4</v>
      </c>
      <c r="G38" s="18">
        <v>49</v>
      </c>
      <c r="H38" s="18">
        <v>72</v>
      </c>
      <c r="I38" s="18">
        <v>0</v>
      </c>
      <c r="J38" s="18">
        <v>72</v>
      </c>
      <c r="K38" s="18">
        <v>0</v>
      </c>
      <c r="L38" s="18">
        <v>0</v>
      </c>
      <c r="M38" s="114">
        <v>49</v>
      </c>
      <c r="N38" s="115"/>
      <c r="O38" s="18">
        <v>8.5142613878246065E-2</v>
      </c>
      <c r="P38" s="18">
        <v>3.8522012578616351</v>
      </c>
    </row>
    <row r="39" spans="1:16">
      <c r="A39" s="112"/>
      <c r="B39" s="113" t="s">
        <v>63</v>
      </c>
      <c r="C39" s="113"/>
      <c r="D39" s="18">
        <v>2736</v>
      </c>
      <c r="E39" s="18">
        <v>1010</v>
      </c>
      <c r="F39" s="119">
        <v>2</v>
      </c>
      <c r="G39" s="119">
        <v>50</v>
      </c>
      <c r="H39" s="119">
        <v>36</v>
      </c>
      <c r="I39" s="119">
        <v>0</v>
      </c>
      <c r="J39" s="119">
        <v>36</v>
      </c>
      <c r="K39" s="119">
        <v>0</v>
      </c>
      <c r="L39" s="119">
        <v>0</v>
      </c>
      <c r="M39" s="121">
        <v>50</v>
      </c>
      <c r="N39" s="122"/>
      <c r="O39" s="119">
        <v>7.3099415204678359E-2</v>
      </c>
      <c r="P39" s="119">
        <v>4.9504950495049505</v>
      </c>
    </row>
    <row r="40" spans="1:16">
      <c r="A40" s="112"/>
      <c r="B40" s="113" t="s">
        <v>64</v>
      </c>
      <c r="C40" s="113"/>
      <c r="D40" s="18">
        <v>2898</v>
      </c>
      <c r="E40" s="18">
        <v>724</v>
      </c>
      <c r="F40" s="120"/>
      <c r="G40" s="120"/>
      <c r="H40" s="120"/>
      <c r="I40" s="120"/>
      <c r="J40" s="120"/>
      <c r="K40" s="120"/>
      <c r="L40" s="120"/>
      <c r="M40" s="123"/>
      <c r="N40" s="124"/>
      <c r="O40" s="120"/>
      <c r="P40" s="120"/>
    </row>
    <row r="41" spans="1:16">
      <c r="A41" s="112"/>
      <c r="B41" s="113" t="s">
        <v>5</v>
      </c>
      <c r="C41" s="113"/>
      <c r="D41" s="18">
        <v>1878</v>
      </c>
      <c r="E41" s="18">
        <v>1638</v>
      </c>
      <c r="F41" s="18">
        <v>18</v>
      </c>
      <c r="G41" s="18">
        <v>928</v>
      </c>
      <c r="H41" s="18">
        <v>18</v>
      </c>
      <c r="I41" s="18"/>
      <c r="J41" s="18"/>
      <c r="K41" s="18">
        <v>928</v>
      </c>
      <c r="L41" s="18">
        <v>0</v>
      </c>
      <c r="M41" s="114"/>
      <c r="N41" s="115"/>
      <c r="O41" s="30">
        <v>0.95846645367412142</v>
      </c>
      <c r="P41" s="18">
        <v>56.654456654456652</v>
      </c>
    </row>
    <row r="42" spans="1:16">
      <c r="A42" s="112"/>
      <c r="B42" s="113" t="s">
        <v>6</v>
      </c>
      <c r="C42" s="113"/>
      <c r="D42" s="22">
        <v>36018</v>
      </c>
      <c r="E42" s="22">
        <v>2110</v>
      </c>
      <c r="F42" s="22">
        <v>468</v>
      </c>
      <c r="G42" s="22">
        <v>455</v>
      </c>
      <c r="H42" s="22">
        <v>468</v>
      </c>
      <c r="I42" s="23">
        <v>0</v>
      </c>
      <c r="J42" s="22">
        <v>468</v>
      </c>
      <c r="K42" s="22">
        <v>468</v>
      </c>
      <c r="L42" s="22">
        <v>0</v>
      </c>
      <c r="M42" s="130">
        <v>455</v>
      </c>
      <c r="N42" s="130"/>
      <c r="O42" s="24">
        <f>IF(D42=0,0,100*F42/D42)</f>
        <v>1.2993503248375813</v>
      </c>
      <c r="P42" s="18">
        <f>IF(E42=0,0,100*G42/E42)</f>
        <v>21.563981042654028</v>
      </c>
    </row>
    <row r="43" spans="1:16">
      <c r="A43" s="112"/>
      <c r="B43" s="113" t="s">
        <v>1</v>
      </c>
      <c r="C43" s="113"/>
      <c r="D43" s="25">
        <v>805</v>
      </c>
      <c r="E43" s="25">
        <v>1442</v>
      </c>
      <c r="F43" s="25">
        <v>191</v>
      </c>
      <c r="G43" s="25">
        <v>1056</v>
      </c>
      <c r="H43" s="18">
        <v>191</v>
      </c>
      <c r="I43" s="25">
        <v>65</v>
      </c>
      <c r="J43" s="25">
        <v>126</v>
      </c>
      <c r="K43" s="21">
        <v>1056</v>
      </c>
      <c r="L43" s="25">
        <v>803</v>
      </c>
      <c r="M43" s="125">
        <v>253</v>
      </c>
      <c r="N43" s="126"/>
      <c r="O43" s="30">
        <v>24</v>
      </c>
      <c r="P43" s="18">
        <v>18</v>
      </c>
    </row>
    <row r="44" spans="1:16">
      <c r="A44" s="112"/>
      <c r="B44" s="113" t="s">
        <v>2</v>
      </c>
      <c r="C44" s="113"/>
      <c r="D44" s="18">
        <v>700</v>
      </c>
      <c r="E44" s="26">
        <v>1211</v>
      </c>
      <c r="F44" s="26">
        <v>700</v>
      </c>
      <c r="G44" s="26">
        <v>1211</v>
      </c>
      <c r="H44" s="26">
        <v>60</v>
      </c>
      <c r="I44" s="26">
        <v>38</v>
      </c>
      <c r="J44" s="26">
        <v>22</v>
      </c>
      <c r="K44" s="27">
        <v>1211</v>
      </c>
      <c r="L44" s="26">
        <v>1136</v>
      </c>
      <c r="M44" s="127">
        <v>75</v>
      </c>
      <c r="N44" s="128"/>
      <c r="O44" s="26">
        <f t="shared" ref="O44" si="6">IF(D44=0,0,100*F44/D44)</f>
        <v>100</v>
      </c>
      <c r="P44" s="26">
        <f t="shared" ref="P44" si="7">IF(E44=0,0,100*G44/E44)</f>
        <v>100</v>
      </c>
    </row>
  </sheetData>
  <mergeCells count="129">
    <mergeCell ref="J30:K30"/>
    <mergeCell ref="J15:K15"/>
    <mergeCell ref="O1:P1"/>
    <mergeCell ref="H2:H3"/>
    <mergeCell ref="I2:J2"/>
    <mergeCell ref="K2:K3"/>
    <mergeCell ref="L2:N2"/>
    <mergeCell ref="O2:O3"/>
    <mergeCell ref="P2:P3"/>
    <mergeCell ref="M3:N3"/>
    <mergeCell ref="M21:N21"/>
    <mergeCell ref="O24:O25"/>
    <mergeCell ref="P24:P25"/>
    <mergeCell ref="O16:P16"/>
    <mergeCell ref="H17:H18"/>
    <mergeCell ref="I17:J17"/>
    <mergeCell ref="K17:K18"/>
    <mergeCell ref="L17:N17"/>
    <mergeCell ref="O17:O18"/>
    <mergeCell ref="P17:P18"/>
    <mergeCell ref="M18:N18"/>
    <mergeCell ref="A1:C3"/>
    <mergeCell ref="D1:D3"/>
    <mergeCell ref="E1:E3"/>
    <mergeCell ref="F1:F3"/>
    <mergeCell ref="G1:G3"/>
    <mergeCell ref="H1:N1"/>
    <mergeCell ref="B8:C8"/>
    <mergeCell ref="M8:N8"/>
    <mergeCell ref="B9:C9"/>
    <mergeCell ref="M9:N9"/>
    <mergeCell ref="B11:C11"/>
    <mergeCell ref="M11:N11"/>
    <mergeCell ref="B12:C12"/>
    <mergeCell ref="M12:N12"/>
    <mergeCell ref="B13:C13"/>
    <mergeCell ref="M13:N13"/>
    <mergeCell ref="A4:A14"/>
    <mergeCell ref="B10:C10"/>
    <mergeCell ref="M10:N10"/>
    <mergeCell ref="M4:N4"/>
    <mergeCell ref="B5:C5"/>
    <mergeCell ref="M5:N5"/>
    <mergeCell ref="B6:C6"/>
    <mergeCell ref="M6:N6"/>
    <mergeCell ref="B7:C7"/>
    <mergeCell ref="M7:N7"/>
    <mergeCell ref="B4:C4"/>
    <mergeCell ref="B14:C14"/>
    <mergeCell ref="M14:N14"/>
    <mergeCell ref="B27:C27"/>
    <mergeCell ref="M27:N27"/>
    <mergeCell ref="M23:N23"/>
    <mergeCell ref="B24:C24"/>
    <mergeCell ref="F24:F25"/>
    <mergeCell ref="A16:C18"/>
    <mergeCell ref="D16:D18"/>
    <mergeCell ref="E16:E18"/>
    <mergeCell ref="F16:F18"/>
    <mergeCell ref="G16:G18"/>
    <mergeCell ref="H16:N16"/>
    <mergeCell ref="G24:G25"/>
    <mergeCell ref="H24:H25"/>
    <mergeCell ref="I24:I25"/>
    <mergeCell ref="J24:J25"/>
    <mergeCell ref="K24:K25"/>
    <mergeCell ref="L24:L25"/>
    <mergeCell ref="M24:N25"/>
    <mergeCell ref="B22:C22"/>
    <mergeCell ref="M22:N22"/>
    <mergeCell ref="B23:C23"/>
    <mergeCell ref="B40:C40"/>
    <mergeCell ref="B41:C41"/>
    <mergeCell ref="M41:N41"/>
    <mergeCell ref="B42:C42"/>
    <mergeCell ref="M42:N42"/>
    <mergeCell ref="B28:C28"/>
    <mergeCell ref="M28:N28"/>
    <mergeCell ref="B29:C29"/>
    <mergeCell ref="M29:N29"/>
    <mergeCell ref="A31:C33"/>
    <mergeCell ref="D31:D33"/>
    <mergeCell ref="E31:E33"/>
    <mergeCell ref="F31:F33"/>
    <mergeCell ref="G31:G33"/>
    <mergeCell ref="H31:N31"/>
    <mergeCell ref="A19:A29"/>
    <mergeCell ref="B19:C19"/>
    <mergeCell ref="M19:N19"/>
    <mergeCell ref="B20:C20"/>
    <mergeCell ref="M20:N20"/>
    <mergeCell ref="B21:C21"/>
    <mergeCell ref="B25:C25"/>
    <mergeCell ref="B26:C26"/>
    <mergeCell ref="M26:N26"/>
    <mergeCell ref="O31:P31"/>
    <mergeCell ref="H32:H33"/>
    <mergeCell ref="I32:J32"/>
    <mergeCell ref="K32:K33"/>
    <mergeCell ref="L32:N32"/>
    <mergeCell ref="O32:O33"/>
    <mergeCell ref="P32:P33"/>
    <mergeCell ref="M33:N33"/>
    <mergeCell ref="O39:O40"/>
    <mergeCell ref="P39:P40"/>
    <mergeCell ref="A34:A44"/>
    <mergeCell ref="B34:C34"/>
    <mergeCell ref="M34:N34"/>
    <mergeCell ref="B35:C35"/>
    <mergeCell ref="M35:N35"/>
    <mergeCell ref="B36:C36"/>
    <mergeCell ref="M36:N36"/>
    <mergeCell ref="B37:C37"/>
    <mergeCell ref="M37:N37"/>
    <mergeCell ref="B38:C38"/>
    <mergeCell ref="M38:N38"/>
    <mergeCell ref="B39:C39"/>
    <mergeCell ref="F39:F40"/>
    <mergeCell ref="G39:G40"/>
    <mergeCell ref="H39:H40"/>
    <mergeCell ref="I39:I40"/>
    <mergeCell ref="J39:J40"/>
    <mergeCell ref="K39:K40"/>
    <mergeCell ref="L39:L40"/>
    <mergeCell ref="M39:N40"/>
    <mergeCell ref="B43:C43"/>
    <mergeCell ref="M43:N43"/>
    <mergeCell ref="B44:C44"/>
    <mergeCell ref="M44:N4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1519-12-03-</vt:lpstr>
      <vt:lpstr>編製說明</vt:lpstr>
      <vt:lpstr>工作表1</vt:lpstr>
      <vt:lpstr>'1519-12-03-'!Print_Area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陳曉緣</cp:lastModifiedBy>
  <cp:lastPrinted>2013-03-12T08:32:41Z</cp:lastPrinted>
  <dcterms:created xsi:type="dcterms:W3CDTF">2007-11-29T02:43:52Z</dcterms:created>
  <dcterms:modified xsi:type="dcterms:W3CDTF">2018-05-25T02:15:28Z</dcterms:modified>
</cp:coreProperties>
</file>